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\WAŻNE\KPSW-JG\siatka 2020-2021\"/>
    </mc:Choice>
  </mc:AlternateContent>
  <xr:revisionPtr revIDLastSave="0" documentId="13_ncr:1_{F3B50114-F1C8-4345-8096-5EF68A225FA8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lan studiów" sheetId="1" r:id="rId1"/>
  </sheets>
  <definedNames>
    <definedName name="_xlnm._FilterDatabase" localSheetId="0" hidden="1">'plan studiów'!#REF!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I86" i="1"/>
  <c r="G86" i="1"/>
  <c r="F86" i="1"/>
  <c r="G85" i="1"/>
  <c r="F85" i="1"/>
  <c r="I84" i="1"/>
  <c r="G84" i="1"/>
  <c r="F84" i="1"/>
  <c r="E86" i="1" l="1"/>
  <c r="E84" i="1"/>
  <c r="N82" i="1"/>
  <c r="I74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H82" i="1"/>
  <c r="I79" i="1"/>
  <c r="G79" i="1"/>
  <c r="F79" i="1"/>
  <c r="E79" i="1" l="1"/>
  <c r="G45" i="1" l="1"/>
  <c r="F45" i="1"/>
  <c r="AH91" i="1"/>
  <c r="AK91" i="1"/>
  <c r="AJ91" i="1"/>
  <c r="AI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U90" i="1"/>
  <c r="T91" i="1"/>
  <c r="S91" i="1"/>
  <c r="R91" i="1"/>
  <c r="Q91" i="1"/>
  <c r="P91" i="1"/>
  <c r="P90" i="1"/>
  <c r="O91" i="1"/>
  <c r="N91" i="1"/>
  <c r="M91" i="1"/>
  <c r="L91" i="1"/>
  <c r="K91" i="1"/>
  <c r="J91" i="1"/>
  <c r="H91" i="1"/>
  <c r="H90" i="1"/>
  <c r="L81" i="1"/>
  <c r="K81" i="1"/>
  <c r="J81" i="1"/>
  <c r="H81" i="1"/>
  <c r="I89" i="1"/>
  <c r="E89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T90" i="1"/>
  <c r="S90" i="1"/>
  <c r="R90" i="1"/>
  <c r="Q90" i="1"/>
  <c r="O90" i="1"/>
  <c r="N90" i="1"/>
  <c r="M90" i="1"/>
  <c r="L90" i="1"/>
  <c r="K90" i="1"/>
  <c r="J90" i="1"/>
  <c r="E80" i="1"/>
  <c r="W59" i="1"/>
  <c r="AB22" i="1"/>
  <c r="AB59" i="1"/>
  <c r="AK59" i="1"/>
  <c r="AG66" i="1"/>
  <c r="AG59" i="1"/>
  <c r="AG22" i="1"/>
  <c r="AB66" i="1"/>
  <c r="W66" i="1"/>
  <c r="R59" i="1"/>
  <c r="R22" i="1"/>
  <c r="M59" i="1"/>
  <c r="M22" i="1"/>
  <c r="AE59" i="1"/>
  <c r="AE66" i="1"/>
  <c r="Z59" i="1"/>
  <c r="Z66" i="1"/>
  <c r="U59" i="1"/>
  <c r="P59" i="1"/>
  <c r="AE22" i="1"/>
  <c r="Z22" i="1"/>
  <c r="U22" i="1"/>
  <c r="P22" i="1"/>
  <c r="H22" i="1"/>
  <c r="G35" i="1"/>
  <c r="I27" i="1"/>
  <c r="G27" i="1"/>
  <c r="F27" i="1"/>
  <c r="I38" i="1"/>
  <c r="G38" i="1"/>
  <c r="F38" i="1"/>
  <c r="I28" i="1"/>
  <c r="G28" i="1"/>
  <c r="F28" i="1"/>
  <c r="G26" i="1"/>
  <c r="I19" i="1"/>
  <c r="G19" i="1"/>
  <c r="F19" i="1"/>
  <c r="G21" i="1"/>
  <c r="F21" i="1"/>
  <c r="I56" i="1"/>
  <c r="G56" i="1"/>
  <c r="F56" i="1"/>
  <c r="I51" i="1"/>
  <c r="G51" i="1"/>
  <c r="F51" i="1"/>
  <c r="I65" i="1"/>
  <c r="G65" i="1"/>
  <c r="F65" i="1"/>
  <c r="K66" i="1"/>
  <c r="L66" i="1"/>
  <c r="M66" i="1"/>
  <c r="N66" i="1"/>
  <c r="O66" i="1"/>
  <c r="Q66" i="1"/>
  <c r="R66" i="1"/>
  <c r="S66" i="1"/>
  <c r="T66" i="1"/>
  <c r="V66" i="1"/>
  <c r="X66" i="1"/>
  <c r="Y66" i="1"/>
  <c r="AA66" i="1"/>
  <c r="AC66" i="1"/>
  <c r="AD66" i="1"/>
  <c r="AF66" i="1"/>
  <c r="AH66" i="1"/>
  <c r="AI66" i="1"/>
  <c r="AJ66" i="1"/>
  <c r="AK66" i="1"/>
  <c r="J66" i="1"/>
  <c r="K59" i="1"/>
  <c r="L59" i="1"/>
  <c r="N59" i="1"/>
  <c r="O59" i="1"/>
  <c r="Q59" i="1"/>
  <c r="S59" i="1"/>
  <c r="T59" i="1"/>
  <c r="V59" i="1"/>
  <c r="X59" i="1"/>
  <c r="Y59" i="1"/>
  <c r="AA59" i="1"/>
  <c r="AC59" i="1"/>
  <c r="AD59" i="1"/>
  <c r="AF59" i="1"/>
  <c r="AH59" i="1"/>
  <c r="AI59" i="1"/>
  <c r="AJ59" i="1"/>
  <c r="J59" i="1"/>
  <c r="AK22" i="1"/>
  <c r="N22" i="1"/>
  <c r="O22" i="1"/>
  <c r="Q22" i="1"/>
  <c r="S22" i="1"/>
  <c r="T22" i="1"/>
  <c r="V22" i="1"/>
  <c r="W22" i="1"/>
  <c r="X22" i="1"/>
  <c r="Y22" i="1"/>
  <c r="AA22" i="1"/>
  <c r="AC22" i="1"/>
  <c r="AD22" i="1"/>
  <c r="AF22" i="1"/>
  <c r="AH22" i="1"/>
  <c r="AI22" i="1"/>
  <c r="AJ22" i="1"/>
  <c r="L22" i="1"/>
  <c r="K22" i="1"/>
  <c r="J22" i="1"/>
  <c r="G44" i="1"/>
  <c r="F44" i="1"/>
  <c r="I20" i="1"/>
  <c r="G20" i="1"/>
  <c r="F20" i="1"/>
  <c r="I43" i="1"/>
  <c r="G43" i="1"/>
  <c r="F43" i="1"/>
  <c r="I41" i="1"/>
  <c r="G41" i="1"/>
  <c r="F41" i="1"/>
  <c r="G40" i="1"/>
  <c r="F40" i="1"/>
  <c r="I42" i="1"/>
  <c r="G42" i="1"/>
  <c r="F42" i="1"/>
  <c r="I16" i="1"/>
  <c r="G16" i="1"/>
  <c r="F16" i="1"/>
  <c r="I15" i="1"/>
  <c r="G15" i="1"/>
  <c r="F15" i="1"/>
  <c r="I17" i="1"/>
  <c r="G17" i="1"/>
  <c r="F17" i="1"/>
  <c r="I12" i="1"/>
  <c r="G12" i="1"/>
  <c r="F12" i="1"/>
  <c r="I11" i="1"/>
  <c r="G11" i="1"/>
  <c r="F11" i="1"/>
  <c r="I13" i="1"/>
  <c r="G13" i="1"/>
  <c r="F13" i="1"/>
  <c r="I70" i="1"/>
  <c r="F70" i="1"/>
  <c r="G70" i="1"/>
  <c r="F62" i="1"/>
  <c r="I62" i="1"/>
  <c r="G62" i="1"/>
  <c r="F64" i="1"/>
  <c r="I64" i="1"/>
  <c r="G64" i="1"/>
  <c r="G73" i="1"/>
  <c r="F54" i="1"/>
  <c r="G54" i="1"/>
  <c r="I54" i="1"/>
  <c r="F55" i="1"/>
  <c r="G55" i="1"/>
  <c r="I55" i="1"/>
  <c r="I80" i="1"/>
  <c r="F53" i="1"/>
  <c r="G53" i="1"/>
  <c r="F69" i="1"/>
  <c r="G69" i="1"/>
  <c r="F77" i="1"/>
  <c r="G77" i="1"/>
  <c r="I77" i="1"/>
  <c r="F68" i="1"/>
  <c r="I68" i="1"/>
  <c r="G68" i="1"/>
  <c r="F46" i="1"/>
  <c r="I46" i="1"/>
  <c r="G46" i="1"/>
  <c r="F47" i="1"/>
  <c r="I47" i="1"/>
  <c r="G47" i="1"/>
  <c r="F48" i="1"/>
  <c r="I48" i="1"/>
  <c r="G48" i="1"/>
  <c r="F49" i="1"/>
  <c r="I49" i="1"/>
  <c r="G49" i="1"/>
  <c r="F50" i="1"/>
  <c r="I50" i="1"/>
  <c r="G50" i="1"/>
  <c r="F52" i="1"/>
  <c r="I52" i="1"/>
  <c r="G52" i="1"/>
  <c r="F34" i="1"/>
  <c r="G34" i="1"/>
  <c r="I34" i="1"/>
  <c r="F35" i="1"/>
  <c r="F36" i="1"/>
  <c r="G36" i="1"/>
  <c r="I36" i="1"/>
  <c r="F37" i="1"/>
  <c r="G37" i="1"/>
  <c r="I37" i="1"/>
  <c r="F39" i="1"/>
  <c r="G39" i="1"/>
  <c r="I39" i="1"/>
  <c r="F30" i="1"/>
  <c r="I30" i="1"/>
  <c r="G30" i="1"/>
  <c r="F31" i="1"/>
  <c r="G31" i="1"/>
  <c r="I31" i="1"/>
  <c r="F32" i="1"/>
  <c r="G32" i="1"/>
  <c r="I32" i="1"/>
  <c r="F33" i="1"/>
  <c r="G33" i="1"/>
  <c r="I33" i="1"/>
  <c r="F25" i="1"/>
  <c r="F29" i="1"/>
  <c r="F58" i="1"/>
  <c r="I25" i="1"/>
  <c r="I29" i="1"/>
  <c r="I58" i="1"/>
  <c r="G25" i="1"/>
  <c r="G29" i="1"/>
  <c r="G58" i="1"/>
  <c r="G14" i="1"/>
  <c r="F14" i="1"/>
  <c r="I14" i="1"/>
  <c r="G18" i="1"/>
  <c r="I18" i="1"/>
  <c r="F18" i="1"/>
  <c r="F76" i="1"/>
  <c r="F82" i="1" s="1"/>
  <c r="G72" i="1"/>
  <c r="G76" i="1"/>
  <c r="I76" i="1"/>
  <c r="G61" i="1"/>
  <c r="G82" i="1" l="1"/>
  <c r="I82" i="1"/>
  <c r="Q92" i="1"/>
  <c r="AG92" i="1"/>
  <c r="AG93" i="1" s="1"/>
  <c r="F91" i="1"/>
  <c r="N92" i="1"/>
  <c r="H92" i="1"/>
  <c r="Z92" i="1"/>
  <c r="AI92" i="1"/>
  <c r="V92" i="1"/>
  <c r="AA92" i="1"/>
  <c r="AJ92" i="1"/>
  <c r="M92" i="1"/>
  <c r="M93" i="1" s="1"/>
  <c r="AC92" i="1"/>
  <c r="I91" i="1"/>
  <c r="G91" i="1"/>
  <c r="F81" i="1"/>
  <c r="AH92" i="1"/>
  <c r="J92" i="1"/>
  <c r="Y92" i="1"/>
  <c r="L92" i="1"/>
  <c r="P92" i="1"/>
  <c r="AB92" i="1"/>
  <c r="AB93" i="1" s="1"/>
  <c r="I81" i="1"/>
  <c r="AK92" i="1"/>
  <c r="O92" i="1"/>
  <c r="E50" i="1"/>
  <c r="AD92" i="1"/>
  <c r="AE92" i="1"/>
  <c r="G81" i="1"/>
  <c r="AF92" i="1"/>
  <c r="S92" i="1"/>
  <c r="T92" i="1"/>
  <c r="W92" i="1"/>
  <c r="W93" i="1" s="1"/>
  <c r="E64" i="1"/>
  <c r="E41" i="1"/>
  <c r="X92" i="1"/>
  <c r="K92" i="1"/>
  <c r="U92" i="1"/>
  <c r="R92" i="1"/>
  <c r="R93" i="1" s="1"/>
  <c r="E33" i="1"/>
  <c r="AK93" i="1"/>
  <c r="E37" i="1"/>
  <c r="E68" i="1"/>
  <c r="E11" i="1"/>
  <c r="E47" i="1"/>
  <c r="E55" i="1"/>
  <c r="E32" i="1"/>
  <c r="E49" i="1"/>
  <c r="E39" i="1"/>
  <c r="G90" i="1"/>
  <c r="E46" i="1"/>
  <c r="F90" i="1"/>
  <c r="E28" i="1"/>
  <c r="E56" i="1"/>
  <c r="I90" i="1"/>
  <c r="E51" i="1"/>
  <c r="F59" i="1"/>
  <c r="E20" i="1"/>
  <c r="G59" i="1"/>
  <c r="E62" i="1"/>
  <c r="E42" i="1"/>
  <c r="E48" i="1"/>
  <c r="E19" i="1"/>
  <c r="E27" i="1"/>
  <c r="E12" i="1"/>
  <c r="E34" i="1"/>
  <c r="E15" i="1"/>
  <c r="F22" i="1"/>
  <c r="E29" i="1"/>
  <c r="I66" i="1"/>
  <c r="G66" i="1"/>
  <c r="E76" i="1"/>
  <c r="E16" i="1"/>
  <c r="E14" i="1"/>
  <c r="E36" i="1"/>
  <c r="E52" i="1"/>
  <c r="E13" i="1"/>
  <c r="I59" i="1"/>
  <c r="E18" i="1"/>
  <c r="I22" i="1"/>
  <c r="E43" i="1"/>
  <c r="E30" i="1"/>
  <c r="E70" i="1"/>
  <c r="E25" i="1"/>
  <c r="E31" i="1"/>
  <c r="F66" i="1"/>
  <c r="G22" i="1"/>
  <c r="E65" i="1"/>
  <c r="E17" i="1"/>
  <c r="E58" i="1"/>
  <c r="E77" i="1"/>
  <c r="E54" i="1"/>
  <c r="E38" i="1"/>
  <c r="E81" i="1" l="1"/>
  <c r="E82" i="1" s="1"/>
  <c r="I92" i="1"/>
  <c r="F92" i="1"/>
  <c r="G92" i="1"/>
  <c r="E91" i="1"/>
  <c r="E90" i="1"/>
  <c r="E66" i="1"/>
  <c r="AC93" i="1"/>
  <c r="AH93" i="1"/>
  <c r="C95" i="1"/>
  <c r="X93" i="1"/>
  <c r="E59" i="1"/>
  <c r="E22" i="1"/>
  <c r="S93" i="1"/>
  <c r="N93" i="1"/>
  <c r="J93" i="1"/>
  <c r="F94" i="1" l="1"/>
  <c r="E92" i="1"/>
  <c r="F93" i="1"/>
</calcChain>
</file>

<file path=xl/sharedStrings.xml><?xml version="1.0" encoding="utf-8"?>
<sst xmlns="http://schemas.openxmlformats.org/spreadsheetml/2006/main" count="267" uniqueCount="169">
  <si>
    <t>Lp.</t>
  </si>
  <si>
    <t>Przedmiot</t>
  </si>
  <si>
    <t>Forma zaliczenia</t>
  </si>
  <si>
    <t>Godziny ogółem</t>
  </si>
  <si>
    <t>Rozkład godzin w semestrze</t>
  </si>
  <si>
    <t>ECTS</t>
  </si>
  <si>
    <t>E</t>
  </si>
  <si>
    <t>ZO</t>
  </si>
  <si>
    <t>Łącznie</t>
  </si>
  <si>
    <t>w</t>
  </si>
  <si>
    <t>ćw.</t>
  </si>
  <si>
    <t>c</t>
  </si>
  <si>
    <t>Praktyki zawodowe</t>
  </si>
  <si>
    <t>razem</t>
  </si>
  <si>
    <t>GODZINY OGÓŁEM</t>
  </si>
  <si>
    <t>lab.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</si>
  <si>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</si>
  <si>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</si>
  <si>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</si>
  <si>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</si>
  <si>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</si>
  <si>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</si>
  <si>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</si>
  <si>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</si>
  <si>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</si>
  <si>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</si>
  <si>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</si>
  <si>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</si>
  <si>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</si>
  <si>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</si>
  <si>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</si>
  <si>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</si>
  <si>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</si>
  <si>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</si>
  <si>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</si>
  <si>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</si>
  <si>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</si>
  <si>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</si>
  <si>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</si>
  <si>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</si>
  <si>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</si>
  <si>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Praca dyplomowa</t>
  </si>
  <si>
    <t xml:space="preserve">Psychologia </t>
  </si>
  <si>
    <t xml:space="preserve">Podstawy dydaktyki </t>
  </si>
  <si>
    <t xml:space="preserve">Emisja głosu </t>
  </si>
  <si>
    <t xml:space="preserve">Anatomia </t>
  </si>
  <si>
    <t>Fizjologia</t>
  </si>
  <si>
    <t>Antropologia</t>
  </si>
  <si>
    <t>Medycyna wychowania fizycznego</t>
  </si>
  <si>
    <t>Biochemia</t>
  </si>
  <si>
    <t>Biofizyka</t>
  </si>
  <si>
    <t>Biomechanika</t>
  </si>
  <si>
    <t>Antropomotoryka</t>
  </si>
  <si>
    <t>Metodyka nauczania ruchu</t>
  </si>
  <si>
    <t>Zabawy i gry ruchowe</t>
  </si>
  <si>
    <t>Lekka atletyka</t>
  </si>
  <si>
    <t>Zespołowe gry sportowe</t>
  </si>
  <si>
    <t>Piłka ręczna</t>
  </si>
  <si>
    <t>Koszykówka</t>
  </si>
  <si>
    <t>Piłka siatkowa</t>
  </si>
  <si>
    <t>Piłka nożna</t>
  </si>
  <si>
    <t>Pływanie</t>
  </si>
  <si>
    <t>Gimnastyka</t>
  </si>
  <si>
    <t>Obóz letni</t>
  </si>
  <si>
    <t xml:space="preserve">GODZINY OGÓŁEM z PRAKTYKAMI </t>
  </si>
  <si>
    <t xml:space="preserve">MODUŁ PRZEDMIOTÓW KIERUNKOWYCH              </t>
  </si>
  <si>
    <t xml:space="preserve">MODUŁ PRZEDMIOTÓW PODSTAWOWYCH  </t>
  </si>
  <si>
    <t xml:space="preserve">MODUŁ PRZEDMIOTÓW KSZTAŁCENIA OGÓLNEGO               </t>
  </si>
  <si>
    <t xml:space="preserve">MODUŁ PRZEDMIOTÓW KSZTAŁCENIA NAUCZYCIELSKIEGO                </t>
  </si>
  <si>
    <t xml:space="preserve">Dydaktyka wychowania fizycznego na pierwszym i drugim etapie edukacyjnym </t>
  </si>
  <si>
    <t>Historia kultury fizycznej z olimpizmem</t>
  </si>
  <si>
    <t>Propedeutyka kultury fizycznej</t>
  </si>
  <si>
    <t>Podstawy filozofii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</si>
  <si>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</si>
  <si>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</si>
  <si>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</si>
  <si>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</si>
  <si>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</si>
  <si>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</si>
  <si>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</si>
  <si>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</si>
  <si>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</si>
  <si>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</si>
  <si>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</si>
  <si>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</si>
  <si>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</si>
  <si>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</si>
  <si>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</si>
  <si>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</si>
  <si>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</si>
  <si>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</si>
  <si>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</si>
  <si>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</si>
  <si>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</si>
  <si>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</si>
  <si>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53.</t>
  </si>
  <si>
    <t>56.</t>
  </si>
  <si>
    <t>59.</t>
  </si>
  <si>
    <t>60.</t>
  </si>
  <si>
    <t>62.</t>
  </si>
  <si>
    <t>63.</t>
  </si>
  <si>
    <t>64.</t>
  </si>
  <si>
    <t>66.</t>
  </si>
  <si>
    <t>Metodologia przygotowania pracy dyplomowej</t>
  </si>
  <si>
    <t>49.</t>
  </si>
  <si>
    <t>Pierwsza pomoc przedlekarska</t>
  </si>
  <si>
    <t>Podstawy ratownictwa specjalistycznego</t>
  </si>
  <si>
    <t>Język angielski/niemiecki/rosyjski*</t>
  </si>
  <si>
    <t>Podstawy maketingu i zarządzania w kulturze fizycznej/Organizacja i zarządzanie Uczniowskimi Klubami Sportowymi**</t>
  </si>
  <si>
    <t>Turystyka aktywna/ Krajoznawstwo z elementami edukacji regionalnej**</t>
  </si>
  <si>
    <t>Teoria wychowania fizycznego/Teoria turystyki i rekreacji**</t>
  </si>
  <si>
    <t>Fizjologia wysiłku /Biochemia wysiłku**</t>
  </si>
  <si>
    <t>Technologia informacyjna / ECDL *</t>
  </si>
  <si>
    <t>* - przedmioty ograniczonego wyboru</t>
  </si>
  <si>
    <t>** - przedmioty kierunkowe do wyboru</t>
  </si>
  <si>
    <t xml:space="preserve">Kierunek: Wychowanie fizyczne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</si>
  <si>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Plan studiów </t>
  </si>
  <si>
    <t>Gimnastyka korekcyjna/ Korekcja wad postawy**</t>
  </si>
  <si>
    <t xml:space="preserve"> Propedeutyka pracy wychowawczej w szkole</t>
  </si>
  <si>
    <t>Metodyka turystyki szkolnej</t>
  </si>
  <si>
    <t>war</t>
  </si>
  <si>
    <t>Studia stacjonarne</t>
  </si>
  <si>
    <t>SUMA GODZIN BEZ PRAKTYK ZAWODOWYCH</t>
  </si>
  <si>
    <t>SUMA PUNKTÓW ECTS</t>
  </si>
  <si>
    <t>Seminarium licencjackie</t>
  </si>
  <si>
    <t>16.</t>
  </si>
  <si>
    <t>30.</t>
  </si>
  <si>
    <t>57.</t>
  </si>
  <si>
    <t>razem z praktykami zawodowymi</t>
  </si>
  <si>
    <t xml:space="preserve">MODUŁ PRZEDMIOTÓW PROFILOWYCH W ZAKRESIE TRENERA PERSONALNEGO              </t>
  </si>
  <si>
    <t>Aktywność ruchowa osób starszych w środowisku wodnym/Techniki relaksacyjne osób starszych w środowisku wodnym**</t>
  </si>
  <si>
    <t>Turystyka kajakowa/Kajakarstwo**</t>
  </si>
  <si>
    <t>Sporty walki/Samoobrona**</t>
  </si>
  <si>
    <t>Rytmika i taniec/Aktywizacja przez ruch i muzykę**</t>
  </si>
  <si>
    <t xml:space="preserve">Narciarstwo zjadowe </t>
  </si>
  <si>
    <t>Narciarstwo biegowe</t>
  </si>
  <si>
    <t>Gimnastyka korekcyjna w wodzie/Korekcja wad postawy w środowisku wodnym**</t>
  </si>
  <si>
    <t>Tenis ziemny</t>
  </si>
  <si>
    <t>Wolontariat w Kulturze Fizycznej/Podstawy edukacji samorządnej**</t>
  </si>
  <si>
    <t>Zarys metodologii badań w pedagogice/Propedeutyka pracy dyplomowej**</t>
  </si>
  <si>
    <t>Przygotowanie psychologiczno-pedagogiczne-grupa zajęć B</t>
  </si>
  <si>
    <t>Pedagogika</t>
  </si>
  <si>
    <t>Przygotowanie dydaktyczne w zakresie podstaw dydaktyki i emisji glosu- grupa zajęć C</t>
  </si>
  <si>
    <t>Przygotowanie do nauczania pierwszego przedmiotu-grupa zajęć D</t>
  </si>
  <si>
    <t xml:space="preserve">BHP i ochrona własności intelektualnej </t>
  </si>
  <si>
    <t>Przygotowanie merytoryczne do nauczania pierwszego przedmiotu-grupa zajęć A1</t>
  </si>
  <si>
    <t>Organizacja wypoczynku dzieci i młodzieży /Wypoczynek dzieci i młodzieży szkolnej**</t>
  </si>
  <si>
    <t>Teoria treningu sportowego/Podstawy treningu sportowego**</t>
  </si>
  <si>
    <t>Projektowanie profilaktycznych programów edukacyjnych/Teoria sportu**</t>
  </si>
  <si>
    <t>Nordic walking/Nordic walking w rekreacji**</t>
  </si>
  <si>
    <t>Biomedyczne podstawy rozwoju</t>
  </si>
  <si>
    <t>54.</t>
  </si>
  <si>
    <t>55.</t>
  </si>
  <si>
    <t>58.</t>
  </si>
  <si>
    <t>61.</t>
  </si>
  <si>
    <t>65.</t>
  </si>
  <si>
    <t>Podstawy dietetyki/Dietetyka w sporcie**</t>
  </si>
  <si>
    <t>Praktyka zawodowa</t>
  </si>
  <si>
    <t xml:space="preserve"> </t>
  </si>
  <si>
    <t>Projektowanie treningu indywidualnego</t>
  </si>
  <si>
    <t>Podstawy treningu siłowego</t>
  </si>
  <si>
    <t>Trening funkcjonalny</t>
  </si>
  <si>
    <t>Wybrane formy aerobiku</t>
  </si>
  <si>
    <t>Kształtowanie i kontrola zdolności motorycznych</t>
  </si>
  <si>
    <t>Zakres: Trener personalny</t>
  </si>
  <si>
    <t>Rok rozpoczęcia nauki 2020/2021</t>
  </si>
  <si>
    <t>51.</t>
  </si>
  <si>
    <t>52.</t>
  </si>
  <si>
    <t xml:space="preserve">Załącznik nr 2 do Programu studiów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</si>
</sst>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4" fillId="0" borderId="0" xfId="0" applyFont="1" applyBorder="1"/>
    <xf numFmtId="0" fontId="1" fillId="0" borderId="16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3" fillId="0" borderId="2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1" fillId="2" borderId="16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4" fillId="2" borderId="0" xfId="0" applyFont="1" applyFill="1"/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9" fillId="2" borderId="0" xfId="0" applyFont="1" applyFill="1"/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/>
    <xf numFmtId="0" fontId="6" fillId="2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3" borderId="0" xfId="0" applyFill="1"/>
    <xf numFmtId="0" fontId="3" fillId="4" borderId="3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0" fillId="5" borderId="0" xfId="0" applyFill="1"/>
    <xf numFmtId="0" fontId="8" fillId="5" borderId="55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6" borderId="5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" fillId="2" borderId="63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/>
    </xf>
    <xf numFmtId="0" fontId="3" fillId="2" borderId="6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76" xfId="0" applyFont="1" applyFill="1" applyBorder="1" applyAlignment="1">
      <alignment horizontal="left" vertical="center"/>
    </xf>
    <xf numFmtId="0" fontId="1" fillId="2" borderId="4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64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2" fillId="5" borderId="9" xfId="0" applyFont="1" applyFill="1" applyBorder="1" applyAlignment="1"/>
    <xf numFmtId="0" fontId="2" fillId="5" borderId="33" xfId="0" applyFont="1" applyFill="1" applyBorder="1" applyAlignment="1"/>
    <xf numFmtId="0" fontId="6" fillId="5" borderId="11" xfId="0" applyFont="1" applyFill="1" applyBorder="1" applyAlignment="1"/>
    <xf numFmtId="0" fontId="0" fillId="5" borderId="13" xfId="0" applyFill="1" applyBorder="1" applyAlignment="1"/>
    <xf numFmtId="0" fontId="0" fillId="5" borderId="17" xfId="0" applyFill="1" applyBorder="1" applyAlignment="1"/>
    <xf numFmtId="0" fontId="12" fillId="6" borderId="69" xfId="0" applyFont="1" applyFill="1" applyBorder="1" applyAlignment="1">
      <alignment horizontal="left"/>
    </xf>
    <xf numFmtId="0" fontId="11" fillId="6" borderId="69" xfId="0" applyFont="1" applyFill="1" applyBorder="1" applyAlignment="1">
      <alignment horizontal="right"/>
    </xf>
    <xf numFmtId="0" fontId="5" fillId="2" borderId="9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0" xfId="0" applyFill="1" applyBorder="1"/>
    <xf numFmtId="0" fontId="1" fillId="5" borderId="5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05"/>
  <sheetViews>
    <sheetView tabSelected="1" topLeftCell="A77" zoomScale="80" zoomScaleNormal="80" workbookViewId="0">
      <selection activeCell="AE55" sqref="AE55"/>
    </sheetView>
  </sheetViews>
  <sheetFormatPr defaultRowHeight="13.2" x14ac:dyDescent="0.25"/>
  <cols>
    <col min="1" max="1" width="2.6640625" customWidth="1"/>
    <col min="2" max="2" width="23.6640625" customWidth="1"/>
    <col min="3" max="3" width="3.5546875" customWidth="1"/>
    <col min="4" max="4" width="3.6640625" customWidth="1"/>
    <col min="5" max="5" width="6.33203125" customWidth="1"/>
    <col min="6" max="6" width="4" customWidth="1"/>
    <col min="7" max="8" width="4.33203125" customWidth="1"/>
    <col min="9" max="9" width="5" customWidth="1"/>
    <col min="10" max="10" width="4" customWidth="1"/>
    <col min="11" max="11" width="3.88671875" customWidth="1"/>
    <col min="12" max="12" width="4" customWidth="1"/>
    <col min="13" max="13" width="4.5546875" style="160" customWidth="1"/>
    <col min="14" max="14" width="4.109375" customWidth="1"/>
    <col min="15" max="15" width="4" customWidth="1"/>
    <col min="16" max="16" width="4" style="138" customWidth="1"/>
    <col min="17" max="17" width="3.6640625" customWidth="1"/>
    <col min="18" max="18" width="4.109375" style="160" customWidth="1"/>
    <col min="19" max="19" width="3.6640625" customWidth="1"/>
    <col min="20" max="20" width="4" customWidth="1"/>
    <col min="21" max="21" width="4" style="138" customWidth="1"/>
    <col min="22" max="22" width="4" customWidth="1"/>
    <col min="23" max="23" width="4.5546875" style="160" customWidth="1"/>
    <col min="24" max="24" width="3.88671875" customWidth="1"/>
    <col min="25" max="25" width="3.6640625" customWidth="1"/>
    <col min="26" max="26" width="3.6640625" style="138" customWidth="1"/>
    <col min="27" max="27" width="4.109375" customWidth="1"/>
    <col min="28" max="28" width="4.6640625" style="160" customWidth="1"/>
    <col min="29" max="29" width="4.33203125" style="2" customWidth="1"/>
    <col min="30" max="30" width="4" style="2" customWidth="1"/>
    <col min="31" max="31" width="4" style="138" customWidth="1"/>
    <col min="32" max="32" width="4" style="2" customWidth="1"/>
    <col min="33" max="33" width="4.6640625" style="160" customWidth="1"/>
    <col min="34" max="34" width="3.6640625" customWidth="1"/>
    <col min="35" max="35" width="4" customWidth="1"/>
    <col min="36" max="36" width="3.88671875" customWidth="1"/>
    <col min="37" max="37" width="4.109375" style="160" customWidth="1"/>
    <col min="38" max="52" width="9.109375" style="1"/>
  </cols>
  <sheetData>
    <row r="1" spans="1:44" ht="15" customHeight="1" x14ac:dyDescent="0.25">
      <c r="A1" s="280" t="s">
        <v>168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65"/>
      <c r="AM1" s="65"/>
      <c r="AN1" s="65"/>
    </row>
    <row r="2" spans="1:44" ht="15" customHeight="1" x14ac:dyDescent="0.25">
      <c r="A2" s="268" t="s">
        <v>116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8"/>
      <c r="AR2" s="35"/>
    </row>
    <row r="3" spans="1:44" ht="15" customHeight="1" x14ac:dyDescent="0.25">
      <c r="A3" s="270" t="s">
        <v>115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8"/>
      <c r="AR3" s="35"/>
    </row>
    <row r="4" spans="1:44" ht="15" customHeight="1" x14ac:dyDescent="0.25">
      <c r="A4" s="40"/>
      <c r="B4" s="271" t="s">
        <v>164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8"/>
      <c r="AR4" s="35"/>
    </row>
    <row r="5" spans="1:44" ht="15" customHeight="1" x14ac:dyDescent="0.25">
      <c r="A5" s="271" t="s">
        <v>121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8"/>
      <c r="AR5" s="35"/>
    </row>
    <row r="6" spans="1:44" ht="15" customHeight="1" thickBot="1" x14ac:dyDescent="0.3">
      <c r="A6" s="271" t="s">
        <v>165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8"/>
    </row>
    <row r="7" spans="1:44" x14ac:dyDescent="0.25">
      <c r="A7" s="289" t="s">
        <v>0</v>
      </c>
      <c r="B7" s="298" t="s">
        <v>1</v>
      </c>
      <c r="C7" s="276" t="s">
        <v>2</v>
      </c>
      <c r="D7" s="296"/>
      <c r="E7" s="276" t="s">
        <v>3</v>
      </c>
      <c r="F7" s="276"/>
      <c r="G7" s="276"/>
      <c r="H7" s="276"/>
      <c r="I7" s="277"/>
      <c r="J7" s="284" t="s">
        <v>4</v>
      </c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169"/>
      <c r="AL7" s="33"/>
    </row>
    <row r="8" spans="1:44" ht="23.25" customHeight="1" thickBot="1" x14ac:dyDescent="0.3">
      <c r="A8" s="290"/>
      <c r="B8" s="299"/>
      <c r="C8" s="278"/>
      <c r="D8" s="297"/>
      <c r="E8" s="278"/>
      <c r="F8" s="278"/>
      <c r="G8" s="278"/>
      <c r="H8" s="278"/>
      <c r="I8" s="279"/>
      <c r="J8" s="273">
        <v>1</v>
      </c>
      <c r="K8" s="274"/>
      <c r="L8" s="274"/>
      <c r="M8" s="149" t="s">
        <v>5</v>
      </c>
      <c r="N8" s="272">
        <v>2</v>
      </c>
      <c r="O8" s="272"/>
      <c r="P8" s="272"/>
      <c r="Q8" s="272"/>
      <c r="R8" s="149" t="s">
        <v>5</v>
      </c>
      <c r="S8" s="272">
        <v>3</v>
      </c>
      <c r="T8" s="272"/>
      <c r="U8" s="272"/>
      <c r="V8" s="272"/>
      <c r="W8" s="149" t="s">
        <v>5</v>
      </c>
      <c r="X8" s="272">
        <v>4</v>
      </c>
      <c r="Y8" s="272"/>
      <c r="Z8" s="272"/>
      <c r="AA8" s="272"/>
      <c r="AB8" s="167" t="s">
        <v>5</v>
      </c>
      <c r="AC8" s="272">
        <v>5</v>
      </c>
      <c r="AD8" s="272"/>
      <c r="AE8" s="272"/>
      <c r="AF8" s="272"/>
      <c r="AG8" s="149" t="s">
        <v>5</v>
      </c>
      <c r="AH8" s="272">
        <v>6</v>
      </c>
      <c r="AI8" s="272"/>
      <c r="AJ8" s="272"/>
      <c r="AK8" s="149" t="s">
        <v>5</v>
      </c>
      <c r="AL8" s="33"/>
    </row>
    <row r="9" spans="1:44" ht="13.8" thickBot="1" x14ac:dyDescent="0.3">
      <c r="A9" s="291"/>
      <c r="B9" s="300"/>
      <c r="C9" s="3" t="s">
        <v>6</v>
      </c>
      <c r="D9" s="27" t="s">
        <v>7</v>
      </c>
      <c r="E9" s="3" t="s">
        <v>8</v>
      </c>
      <c r="F9" s="4" t="s">
        <v>9</v>
      </c>
      <c r="G9" s="4" t="s">
        <v>15</v>
      </c>
      <c r="H9" s="4" t="s">
        <v>120</v>
      </c>
      <c r="I9" s="4" t="s">
        <v>10</v>
      </c>
      <c r="J9" s="4" t="s">
        <v>9</v>
      </c>
      <c r="K9" s="5" t="s">
        <v>15</v>
      </c>
      <c r="L9" s="5" t="s">
        <v>11</v>
      </c>
      <c r="M9" s="150"/>
      <c r="N9" s="124" t="s">
        <v>9</v>
      </c>
      <c r="O9" s="15" t="s">
        <v>15</v>
      </c>
      <c r="P9" s="129" t="s">
        <v>120</v>
      </c>
      <c r="Q9" s="14" t="s">
        <v>11</v>
      </c>
      <c r="R9" s="150"/>
      <c r="S9" s="124" t="s">
        <v>9</v>
      </c>
      <c r="T9" s="15" t="s">
        <v>15</v>
      </c>
      <c r="U9" s="129" t="s">
        <v>120</v>
      </c>
      <c r="V9" s="14" t="s">
        <v>11</v>
      </c>
      <c r="W9" s="150"/>
      <c r="X9" s="124" t="s">
        <v>9</v>
      </c>
      <c r="Y9" s="15" t="s">
        <v>15</v>
      </c>
      <c r="Z9" s="129" t="s">
        <v>120</v>
      </c>
      <c r="AA9" s="14" t="s">
        <v>11</v>
      </c>
      <c r="AB9" s="150"/>
      <c r="AC9" s="124" t="s">
        <v>9</v>
      </c>
      <c r="AD9" s="15" t="s">
        <v>15</v>
      </c>
      <c r="AE9" s="129" t="s">
        <v>120</v>
      </c>
      <c r="AF9" s="14" t="s">
        <v>11</v>
      </c>
      <c r="AG9" s="150"/>
      <c r="AH9" s="124" t="s">
        <v>9</v>
      </c>
      <c r="AI9" s="15" t="s">
        <v>15</v>
      </c>
      <c r="AJ9" s="14" t="s">
        <v>11</v>
      </c>
      <c r="AK9" s="166"/>
      <c r="AL9" s="33"/>
    </row>
    <row r="10" spans="1:44" x14ac:dyDescent="0.25">
      <c r="A10" s="292" t="s">
        <v>66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  <c r="O10" s="294"/>
      <c r="P10" s="294"/>
      <c r="Q10" s="294"/>
      <c r="R10" s="293"/>
      <c r="S10" s="294"/>
      <c r="T10" s="294"/>
      <c r="U10" s="294"/>
      <c r="V10" s="294"/>
      <c r="W10" s="293"/>
      <c r="X10" s="294"/>
      <c r="Y10" s="294"/>
      <c r="Z10" s="294"/>
      <c r="AA10" s="294"/>
      <c r="AB10" s="293"/>
      <c r="AC10" s="294"/>
      <c r="AD10" s="294"/>
      <c r="AE10" s="294"/>
      <c r="AF10" s="294"/>
      <c r="AG10" s="293"/>
      <c r="AH10" s="293"/>
      <c r="AI10" s="293"/>
      <c r="AJ10" s="293"/>
      <c r="AK10" s="295"/>
      <c r="AL10" s="33"/>
    </row>
    <row r="11" spans="1:44" x14ac:dyDescent="0.25">
      <c r="A11" s="26" t="s">
        <v>16</v>
      </c>
      <c r="B11" s="24" t="s">
        <v>45</v>
      </c>
      <c r="C11" s="6" t="s">
        <v>6</v>
      </c>
      <c r="D11" s="34"/>
      <c r="E11" s="32">
        <f t="shared" ref="E11:E20" si="0">SUM(F11,G11,I11)</f>
        <v>50</v>
      </c>
      <c r="F11" s="7">
        <f t="shared" ref="F11:F21" si="1">SUM(J11,N11,S11,X11,AC11,AH11)</f>
        <v>20</v>
      </c>
      <c r="G11" s="7">
        <f t="shared" ref="G11:G21" si="2">SUM(K11,O11,T11,Y11,AD11,AI11)</f>
        <v>30</v>
      </c>
      <c r="H11" s="119">
        <v>0</v>
      </c>
      <c r="I11" s="29">
        <f t="shared" ref="I11:I20" si="3">SUM(L11,Q11,V11,AA11,AF11,AJ11)</f>
        <v>0</v>
      </c>
      <c r="J11" s="6">
        <v>20</v>
      </c>
      <c r="K11" s="8">
        <v>30</v>
      </c>
      <c r="L11" s="8"/>
      <c r="M11" s="151">
        <v>4</v>
      </c>
      <c r="N11" s="6"/>
      <c r="O11" s="22"/>
      <c r="P11" s="130"/>
      <c r="Q11" s="8"/>
      <c r="R11" s="151"/>
      <c r="S11" s="6"/>
      <c r="T11" s="22"/>
      <c r="U11" s="130"/>
      <c r="V11" s="8"/>
      <c r="W11" s="151"/>
      <c r="X11" s="6"/>
      <c r="Y11" s="22"/>
      <c r="Z11" s="130"/>
      <c r="AA11" s="8"/>
      <c r="AB11" s="151"/>
      <c r="AC11" s="6"/>
      <c r="AD11" s="22"/>
      <c r="AE11" s="130"/>
      <c r="AF11" s="125"/>
      <c r="AG11" s="151"/>
      <c r="AH11" s="6"/>
      <c r="AI11" s="22"/>
      <c r="AJ11" s="18"/>
      <c r="AK11" s="151"/>
      <c r="AL11" s="33"/>
    </row>
    <row r="12" spans="1:44" x14ac:dyDescent="0.25">
      <c r="A12" s="26" t="s">
        <v>17</v>
      </c>
      <c r="B12" s="24" t="s">
        <v>46</v>
      </c>
      <c r="C12" s="6" t="s">
        <v>6</v>
      </c>
      <c r="D12" s="34"/>
      <c r="E12" s="32">
        <f t="shared" si="0"/>
        <v>30</v>
      </c>
      <c r="F12" s="7">
        <f t="shared" si="1"/>
        <v>15</v>
      </c>
      <c r="G12" s="7">
        <f t="shared" si="2"/>
        <v>15</v>
      </c>
      <c r="H12" s="119">
        <v>0</v>
      </c>
      <c r="I12" s="29">
        <f t="shared" si="3"/>
        <v>0</v>
      </c>
      <c r="J12" s="6"/>
      <c r="K12" s="8"/>
      <c r="L12" s="8"/>
      <c r="M12" s="151"/>
      <c r="N12" s="6">
        <v>15</v>
      </c>
      <c r="O12" s="22">
        <v>15</v>
      </c>
      <c r="P12" s="130"/>
      <c r="Q12" s="8"/>
      <c r="R12" s="151">
        <v>2</v>
      </c>
      <c r="S12" s="6"/>
      <c r="T12" s="22"/>
      <c r="U12" s="130"/>
      <c r="V12" s="8"/>
      <c r="W12" s="151"/>
      <c r="X12" s="6"/>
      <c r="Y12" s="22"/>
      <c r="Z12" s="130"/>
      <c r="AA12" s="8"/>
      <c r="AB12" s="151"/>
      <c r="AC12" s="6"/>
      <c r="AD12" s="22"/>
      <c r="AE12" s="130"/>
      <c r="AF12" s="125"/>
      <c r="AG12" s="151"/>
      <c r="AH12" s="6"/>
      <c r="AI12" s="22"/>
      <c r="AJ12" s="18"/>
      <c r="AK12" s="151"/>
      <c r="AL12" s="33"/>
    </row>
    <row r="13" spans="1:44" x14ac:dyDescent="0.25">
      <c r="A13" s="26" t="s">
        <v>18</v>
      </c>
      <c r="B13" s="24" t="s">
        <v>47</v>
      </c>
      <c r="C13" s="6" t="s">
        <v>6</v>
      </c>
      <c r="D13" s="34"/>
      <c r="E13" s="32">
        <f t="shared" si="0"/>
        <v>30</v>
      </c>
      <c r="F13" s="7">
        <f t="shared" si="1"/>
        <v>15</v>
      </c>
      <c r="G13" s="7">
        <f t="shared" si="2"/>
        <v>0</v>
      </c>
      <c r="H13" s="119">
        <v>0</v>
      </c>
      <c r="I13" s="29">
        <f t="shared" si="3"/>
        <v>15</v>
      </c>
      <c r="J13" s="6"/>
      <c r="K13" s="8"/>
      <c r="L13" s="8"/>
      <c r="M13" s="151"/>
      <c r="N13" s="6"/>
      <c r="O13" s="22"/>
      <c r="P13" s="130"/>
      <c r="Q13" s="8"/>
      <c r="R13" s="151"/>
      <c r="S13" s="6"/>
      <c r="T13" s="22"/>
      <c r="U13" s="130"/>
      <c r="V13" s="8"/>
      <c r="W13" s="151"/>
      <c r="X13" s="6">
        <v>15</v>
      </c>
      <c r="Y13" s="22"/>
      <c r="Z13" s="130"/>
      <c r="AA13" s="8">
        <v>15</v>
      </c>
      <c r="AB13" s="151">
        <v>3</v>
      </c>
      <c r="AC13" s="6"/>
      <c r="AD13" s="22"/>
      <c r="AE13" s="130"/>
      <c r="AF13" s="125"/>
      <c r="AG13" s="151"/>
      <c r="AH13" s="6"/>
      <c r="AI13" s="22"/>
      <c r="AJ13" s="18"/>
      <c r="AK13" s="151"/>
      <c r="AL13" s="33"/>
    </row>
    <row r="14" spans="1:44" ht="36.75" customHeight="1" x14ac:dyDescent="0.25">
      <c r="A14" s="26" t="s">
        <v>19</v>
      </c>
      <c r="B14" s="24" t="s">
        <v>48</v>
      </c>
      <c r="C14" s="6"/>
      <c r="D14" s="34" t="s">
        <v>7</v>
      </c>
      <c r="E14" s="32">
        <f t="shared" si="0"/>
        <v>15</v>
      </c>
      <c r="F14" s="7">
        <f t="shared" si="1"/>
        <v>15</v>
      </c>
      <c r="G14" s="7">
        <f t="shared" si="2"/>
        <v>0</v>
      </c>
      <c r="H14" s="119">
        <v>0</v>
      </c>
      <c r="I14" s="29">
        <f t="shared" si="3"/>
        <v>0</v>
      </c>
      <c r="J14" s="6"/>
      <c r="K14" s="8"/>
      <c r="L14" s="8"/>
      <c r="M14" s="151"/>
      <c r="N14" s="6"/>
      <c r="O14" s="22"/>
      <c r="P14" s="130"/>
      <c r="Q14" s="8"/>
      <c r="R14" s="151"/>
      <c r="S14" s="6">
        <v>15</v>
      </c>
      <c r="T14" s="22"/>
      <c r="U14" s="130"/>
      <c r="V14" s="8"/>
      <c r="W14" s="151">
        <v>1</v>
      </c>
      <c r="X14" s="6"/>
      <c r="Y14" s="22"/>
      <c r="Z14" s="130"/>
      <c r="AA14" s="8"/>
      <c r="AB14" s="151"/>
      <c r="AC14" s="6"/>
      <c r="AD14" s="22"/>
      <c r="AE14" s="130"/>
      <c r="AF14" s="125"/>
      <c r="AG14" s="151"/>
      <c r="AH14" s="6"/>
      <c r="AI14" s="22"/>
      <c r="AJ14" s="18"/>
      <c r="AK14" s="151"/>
      <c r="AL14" s="33"/>
    </row>
    <row r="15" spans="1:44" x14ac:dyDescent="0.25">
      <c r="A15" s="26" t="s">
        <v>20</v>
      </c>
      <c r="B15" s="24" t="s">
        <v>49</v>
      </c>
      <c r="C15" s="9"/>
      <c r="D15" s="31" t="s">
        <v>7</v>
      </c>
      <c r="E15" s="36">
        <f t="shared" si="0"/>
        <v>30</v>
      </c>
      <c r="F15" s="17">
        <f t="shared" si="1"/>
        <v>0</v>
      </c>
      <c r="G15" s="17">
        <f t="shared" si="2"/>
        <v>30</v>
      </c>
      <c r="H15" s="66">
        <v>0</v>
      </c>
      <c r="I15" s="20">
        <f t="shared" si="3"/>
        <v>0</v>
      </c>
      <c r="J15" s="9"/>
      <c r="K15" s="10">
        <v>30</v>
      </c>
      <c r="L15" s="10"/>
      <c r="M15" s="152">
        <v>2</v>
      </c>
      <c r="N15" s="9"/>
      <c r="O15" s="21"/>
      <c r="P15" s="130"/>
      <c r="Q15" s="10"/>
      <c r="R15" s="152"/>
      <c r="S15" s="9"/>
      <c r="T15" s="21"/>
      <c r="U15" s="130"/>
      <c r="V15" s="10"/>
      <c r="W15" s="152"/>
      <c r="X15" s="9"/>
      <c r="Y15" s="22"/>
      <c r="Z15" s="130"/>
      <c r="AA15" s="8"/>
      <c r="AB15" s="151"/>
      <c r="AC15" s="6"/>
      <c r="AD15" s="22"/>
      <c r="AE15" s="130"/>
      <c r="AF15" s="125"/>
      <c r="AG15" s="151"/>
      <c r="AH15" s="6"/>
      <c r="AI15" s="22"/>
      <c r="AJ15" s="18"/>
      <c r="AK15" s="151"/>
      <c r="AL15" s="33"/>
    </row>
    <row r="16" spans="1:44" x14ac:dyDescent="0.25">
      <c r="A16" s="26" t="s">
        <v>21</v>
      </c>
      <c r="B16" s="24" t="s">
        <v>50</v>
      </c>
      <c r="C16" s="9"/>
      <c r="D16" s="31" t="s">
        <v>7</v>
      </c>
      <c r="E16" s="36">
        <f t="shared" si="0"/>
        <v>30</v>
      </c>
      <c r="F16" s="17">
        <f t="shared" si="1"/>
        <v>15</v>
      </c>
      <c r="G16" s="17">
        <f t="shared" si="2"/>
        <v>0</v>
      </c>
      <c r="H16" s="66">
        <v>0</v>
      </c>
      <c r="I16" s="20">
        <f t="shared" si="3"/>
        <v>15</v>
      </c>
      <c r="J16" s="9"/>
      <c r="K16" s="10"/>
      <c r="L16" s="10"/>
      <c r="M16" s="152"/>
      <c r="N16" s="9">
        <v>15</v>
      </c>
      <c r="O16" s="21"/>
      <c r="P16" s="130"/>
      <c r="Q16" s="10">
        <v>15</v>
      </c>
      <c r="R16" s="152">
        <v>2</v>
      </c>
      <c r="S16" s="9"/>
      <c r="T16" s="21"/>
      <c r="U16" s="130"/>
      <c r="V16" s="10"/>
      <c r="W16" s="152"/>
      <c r="X16" s="9"/>
      <c r="Y16" s="22"/>
      <c r="Z16" s="130"/>
      <c r="AA16" s="8"/>
      <c r="AB16" s="151"/>
      <c r="AC16" s="6"/>
      <c r="AD16" s="22"/>
      <c r="AE16" s="130"/>
      <c r="AF16" s="125"/>
      <c r="AG16" s="151"/>
      <c r="AH16" s="6"/>
      <c r="AI16" s="22"/>
      <c r="AJ16" s="18"/>
      <c r="AK16" s="151"/>
      <c r="AL16" s="33"/>
    </row>
    <row r="17" spans="1:52" x14ac:dyDescent="0.25">
      <c r="A17" s="26" t="s">
        <v>22</v>
      </c>
      <c r="B17" s="24" t="s">
        <v>51</v>
      </c>
      <c r="C17" s="9" t="s">
        <v>6</v>
      </c>
      <c r="D17" s="31"/>
      <c r="E17" s="36">
        <f t="shared" si="0"/>
        <v>45</v>
      </c>
      <c r="F17" s="17">
        <f t="shared" si="1"/>
        <v>15</v>
      </c>
      <c r="G17" s="17">
        <f t="shared" si="2"/>
        <v>0</v>
      </c>
      <c r="H17" s="66">
        <v>0</v>
      </c>
      <c r="I17" s="20">
        <f t="shared" si="3"/>
        <v>30</v>
      </c>
      <c r="J17" s="9"/>
      <c r="K17" s="10"/>
      <c r="L17" s="10"/>
      <c r="M17" s="152"/>
      <c r="N17" s="9"/>
      <c r="O17" s="21"/>
      <c r="P17" s="130"/>
      <c r="Q17" s="10"/>
      <c r="R17" s="152"/>
      <c r="S17" s="9"/>
      <c r="T17" s="21"/>
      <c r="U17" s="130"/>
      <c r="V17" s="10"/>
      <c r="W17" s="152"/>
      <c r="X17" s="9">
        <v>15</v>
      </c>
      <c r="Y17" s="22"/>
      <c r="Z17" s="130"/>
      <c r="AA17" s="8">
        <v>30</v>
      </c>
      <c r="AB17" s="151">
        <v>3</v>
      </c>
      <c r="AC17" s="6"/>
      <c r="AD17" s="22"/>
      <c r="AE17" s="130"/>
      <c r="AF17" s="125"/>
      <c r="AG17" s="151"/>
      <c r="AH17" s="6"/>
      <c r="AI17" s="22"/>
      <c r="AJ17" s="18"/>
      <c r="AK17" s="151"/>
      <c r="AL17" s="33"/>
    </row>
    <row r="18" spans="1:52" x14ac:dyDescent="0.25">
      <c r="A18" s="26" t="s">
        <v>23</v>
      </c>
      <c r="B18" s="24" t="s">
        <v>52</v>
      </c>
      <c r="C18" s="9" t="s">
        <v>6</v>
      </c>
      <c r="D18" s="31"/>
      <c r="E18" s="36">
        <f t="shared" si="0"/>
        <v>50</v>
      </c>
      <c r="F18" s="17">
        <f t="shared" si="1"/>
        <v>20</v>
      </c>
      <c r="G18" s="17">
        <f t="shared" si="2"/>
        <v>0</v>
      </c>
      <c r="H18" s="66">
        <v>0</v>
      </c>
      <c r="I18" s="20">
        <f t="shared" si="3"/>
        <v>30</v>
      </c>
      <c r="J18" s="9">
        <v>20</v>
      </c>
      <c r="K18" s="10"/>
      <c r="L18" s="10">
        <v>30</v>
      </c>
      <c r="M18" s="152">
        <v>4</v>
      </c>
      <c r="N18" s="9"/>
      <c r="O18" s="21"/>
      <c r="P18" s="130"/>
      <c r="Q18" s="10"/>
      <c r="R18" s="152"/>
      <c r="S18" s="9"/>
      <c r="T18" s="21"/>
      <c r="U18" s="130"/>
      <c r="V18" s="10"/>
      <c r="W18" s="152"/>
      <c r="X18" s="9"/>
      <c r="Y18" s="22"/>
      <c r="Z18" s="130"/>
      <c r="AA18" s="8"/>
      <c r="AB18" s="151"/>
      <c r="AC18" s="6"/>
      <c r="AD18" s="22"/>
      <c r="AE18" s="130"/>
      <c r="AF18" s="125"/>
      <c r="AG18" s="151"/>
      <c r="AH18" s="6"/>
      <c r="AI18" s="22"/>
      <c r="AJ18" s="18"/>
      <c r="AK18" s="151"/>
      <c r="AL18" s="33"/>
    </row>
    <row r="19" spans="1:52" ht="36" customHeight="1" x14ac:dyDescent="0.25">
      <c r="A19" s="26" t="s">
        <v>24</v>
      </c>
      <c r="B19" s="24" t="s">
        <v>53</v>
      </c>
      <c r="C19" s="9"/>
      <c r="D19" s="16" t="s">
        <v>7</v>
      </c>
      <c r="E19" s="36">
        <f>SUM(F19,G19,I19)</f>
        <v>15</v>
      </c>
      <c r="F19" s="17">
        <f t="shared" si="1"/>
        <v>0</v>
      </c>
      <c r="G19" s="17">
        <f t="shared" si="2"/>
        <v>0</v>
      </c>
      <c r="H19" s="66">
        <v>0</v>
      </c>
      <c r="I19" s="20">
        <f t="shared" si="3"/>
        <v>15</v>
      </c>
      <c r="J19" s="9"/>
      <c r="K19" s="10"/>
      <c r="L19" s="10"/>
      <c r="M19" s="152"/>
      <c r="N19" s="9"/>
      <c r="O19" s="21"/>
      <c r="P19" s="130"/>
      <c r="Q19" s="10"/>
      <c r="R19" s="152"/>
      <c r="S19" s="9"/>
      <c r="T19" s="21"/>
      <c r="U19" s="130"/>
      <c r="V19" s="10"/>
      <c r="W19" s="152"/>
      <c r="X19" s="9"/>
      <c r="Y19" s="22"/>
      <c r="Z19" s="130"/>
      <c r="AA19" s="8">
        <v>15</v>
      </c>
      <c r="AB19" s="151">
        <v>1</v>
      </c>
      <c r="AC19" s="6"/>
      <c r="AD19" s="22"/>
      <c r="AE19" s="130"/>
      <c r="AF19" s="125"/>
      <c r="AG19" s="151"/>
      <c r="AH19" s="6"/>
      <c r="AI19" s="22"/>
      <c r="AJ19" s="18"/>
      <c r="AK19" s="151"/>
      <c r="AL19" s="33"/>
    </row>
    <row r="20" spans="1:52" ht="36" customHeight="1" x14ac:dyDescent="0.25">
      <c r="A20" s="26" t="s">
        <v>25</v>
      </c>
      <c r="B20" s="24" t="s">
        <v>105</v>
      </c>
      <c r="C20" s="9"/>
      <c r="D20" s="16" t="s">
        <v>7</v>
      </c>
      <c r="E20" s="36">
        <f t="shared" si="0"/>
        <v>30</v>
      </c>
      <c r="F20" s="17">
        <f t="shared" si="1"/>
        <v>0</v>
      </c>
      <c r="G20" s="17">
        <f t="shared" si="2"/>
        <v>30</v>
      </c>
      <c r="H20" s="66">
        <v>0</v>
      </c>
      <c r="I20" s="20">
        <f t="shared" si="3"/>
        <v>0</v>
      </c>
      <c r="J20" s="9"/>
      <c r="K20" s="10"/>
      <c r="L20" s="10"/>
      <c r="M20" s="152"/>
      <c r="N20" s="9"/>
      <c r="O20" s="21">
        <v>30</v>
      </c>
      <c r="P20" s="130"/>
      <c r="Q20" s="10"/>
      <c r="R20" s="152">
        <v>2</v>
      </c>
      <c r="S20" s="9"/>
      <c r="T20" s="21"/>
      <c r="U20" s="130"/>
      <c r="V20" s="10"/>
      <c r="W20" s="152"/>
      <c r="X20" s="9"/>
      <c r="Y20" s="22"/>
      <c r="Z20" s="130"/>
      <c r="AA20" s="8"/>
      <c r="AB20" s="151"/>
      <c r="AC20" s="6"/>
      <c r="AD20" s="22"/>
      <c r="AE20" s="130"/>
      <c r="AF20" s="125"/>
      <c r="AG20" s="151"/>
      <c r="AH20" s="6"/>
      <c r="AI20" s="22"/>
      <c r="AJ20" s="18"/>
      <c r="AK20" s="151"/>
      <c r="AL20" s="33"/>
    </row>
    <row r="21" spans="1:52" ht="21" thickBot="1" x14ac:dyDescent="0.3">
      <c r="A21" s="26" t="s">
        <v>26</v>
      </c>
      <c r="B21" s="188" t="s">
        <v>107</v>
      </c>
      <c r="C21" s="9" t="s">
        <v>6</v>
      </c>
      <c r="D21" s="16"/>
      <c r="E21" s="36">
        <v>120</v>
      </c>
      <c r="F21" s="17">
        <f t="shared" si="1"/>
        <v>0</v>
      </c>
      <c r="G21" s="17">
        <f t="shared" si="2"/>
        <v>0</v>
      </c>
      <c r="H21" s="66">
        <v>120</v>
      </c>
      <c r="I21" s="20"/>
      <c r="J21" s="9"/>
      <c r="K21" s="10"/>
      <c r="L21" s="10"/>
      <c r="M21" s="152"/>
      <c r="N21" s="189"/>
      <c r="O21" s="190"/>
      <c r="P21" s="131">
        <v>30</v>
      </c>
      <c r="Q21" s="191">
        <v>0</v>
      </c>
      <c r="R21" s="152">
        <v>2</v>
      </c>
      <c r="S21" s="189"/>
      <c r="T21" s="190"/>
      <c r="U21" s="131">
        <v>30</v>
      </c>
      <c r="V21" s="191"/>
      <c r="W21" s="152">
        <v>2</v>
      </c>
      <c r="X21" s="189"/>
      <c r="Y21" s="192"/>
      <c r="Z21" s="131">
        <v>30</v>
      </c>
      <c r="AA21" s="193">
        <v>0</v>
      </c>
      <c r="AB21" s="151">
        <v>2</v>
      </c>
      <c r="AC21" s="194"/>
      <c r="AD21" s="192"/>
      <c r="AE21" s="131">
        <v>30</v>
      </c>
      <c r="AF21" s="195"/>
      <c r="AG21" s="151">
        <v>2</v>
      </c>
      <c r="AH21" s="6"/>
      <c r="AI21" s="22"/>
      <c r="AJ21" s="18"/>
      <c r="AK21" s="151"/>
      <c r="AL21" s="33"/>
    </row>
    <row r="22" spans="1:52" ht="13.8" thickBot="1" x14ac:dyDescent="0.3">
      <c r="A22" s="286" t="s">
        <v>13</v>
      </c>
      <c r="B22" s="287"/>
      <c r="C22" s="287"/>
      <c r="D22" s="288"/>
      <c r="E22" s="139">
        <f t="shared" ref="E22:AK22" si="4">SUM(E11:E21)</f>
        <v>445</v>
      </c>
      <c r="F22" s="186">
        <f t="shared" si="4"/>
        <v>115</v>
      </c>
      <c r="G22" s="186">
        <f t="shared" si="4"/>
        <v>105</v>
      </c>
      <c r="H22" s="180">
        <f>SUM(H11:H21)</f>
        <v>120</v>
      </c>
      <c r="I22" s="180">
        <f t="shared" si="4"/>
        <v>105</v>
      </c>
      <c r="J22" s="11">
        <f t="shared" si="4"/>
        <v>40</v>
      </c>
      <c r="K22" s="12">
        <f t="shared" si="4"/>
        <v>60</v>
      </c>
      <c r="L22" s="14">
        <f t="shared" si="4"/>
        <v>30</v>
      </c>
      <c r="M22" s="153">
        <f>SUM(M11:M21)</f>
        <v>10</v>
      </c>
      <c r="N22" s="11">
        <f t="shared" si="4"/>
        <v>30</v>
      </c>
      <c r="O22" s="13">
        <f t="shared" si="4"/>
        <v>45</v>
      </c>
      <c r="P22" s="129">
        <f>SUM(P11:P21)</f>
        <v>30</v>
      </c>
      <c r="Q22" s="14">
        <f t="shared" si="4"/>
        <v>15</v>
      </c>
      <c r="R22" s="153">
        <f>SUM(R11:R21)</f>
        <v>8</v>
      </c>
      <c r="S22" s="11">
        <f t="shared" si="4"/>
        <v>15</v>
      </c>
      <c r="T22" s="13">
        <f t="shared" si="4"/>
        <v>0</v>
      </c>
      <c r="U22" s="129">
        <f>SUM(U11:U21)</f>
        <v>30</v>
      </c>
      <c r="V22" s="14">
        <f t="shared" si="4"/>
        <v>0</v>
      </c>
      <c r="W22" s="153">
        <f t="shared" si="4"/>
        <v>3</v>
      </c>
      <c r="X22" s="11">
        <f t="shared" si="4"/>
        <v>30</v>
      </c>
      <c r="Y22" s="12">
        <f t="shared" si="4"/>
        <v>0</v>
      </c>
      <c r="Z22" s="132">
        <f>SUM(Z11:Z21)</f>
        <v>30</v>
      </c>
      <c r="AA22" s="14">
        <f t="shared" si="4"/>
        <v>60</v>
      </c>
      <c r="AB22" s="153">
        <f>SUM(AB11:AB21)</f>
        <v>9</v>
      </c>
      <c r="AC22" s="11">
        <f t="shared" si="4"/>
        <v>0</v>
      </c>
      <c r="AD22" s="13">
        <f t="shared" si="4"/>
        <v>0</v>
      </c>
      <c r="AE22" s="129">
        <f>SUM(AE11:AE21)</f>
        <v>30</v>
      </c>
      <c r="AF22" s="19">
        <f t="shared" si="4"/>
        <v>0</v>
      </c>
      <c r="AG22" s="153">
        <f>SUM(AG11:AG21)</f>
        <v>2</v>
      </c>
      <c r="AH22" s="11">
        <f t="shared" si="4"/>
        <v>0</v>
      </c>
      <c r="AI22" s="12">
        <f t="shared" si="4"/>
        <v>0</v>
      </c>
      <c r="AJ22" s="19">
        <f t="shared" si="4"/>
        <v>0</v>
      </c>
      <c r="AK22" s="153">
        <f t="shared" si="4"/>
        <v>0</v>
      </c>
      <c r="AL22" s="33"/>
    </row>
    <row r="23" spans="1:52" ht="13.8" thickBot="1" x14ac:dyDescent="0.3">
      <c r="A23" s="286" t="s">
        <v>65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8"/>
      <c r="AL23" s="33"/>
    </row>
    <row r="24" spans="1:52" ht="13.8" thickBot="1" x14ac:dyDescent="0.3">
      <c r="A24" s="286" t="s">
        <v>145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8"/>
      <c r="AL24" s="33"/>
    </row>
    <row r="25" spans="1:52" ht="36.75" customHeight="1" x14ac:dyDescent="0.25">
      <c r="A25" s="25" t="s">
        <v>27</v>
      </c>
      <c r="B25" s="23" t="s">
        <v>147</v>
      </c>
      <c r="C25" s="306"/>
      <c r="D25" s="34" t="s">
        <v>7</v>
      </c>
      <c r="E25" s="32">
        <f t="shared" ref="E25:E33" si="5">SUM(F25,G25,I25)</f>
        <v>30</v>
      </c>
      <c r="F25" s="7">
        <f t="shared" ref="F25:F33" si="6">SUM(J25,N25,S25,X25,AC25,AH25)</f>
        <v>30</v>
      </c>
      <c r="G25" s="7">
        <f t="shared" ref="G25:G33" si="7">SUM(K25,O25,T25,Y25,AD25,AI25)</f>
        <v>0</v>
      </c>
      <c r="H25" s="119">
        <v>0</v>
      </c>
      <c r="I25" s="29">
        <f t="shared" ref="I25:I33" si="8">SUM(L25,Q25,V25,AA25,AF25,AJ25)</f>
        <v>0</v>
      </c>
      <c r="J25" s="6"/>
      <c r="K25" s="8"/>
      <c r="L25" s="18"/>
      <c r="M25" s="151"/>
      <c r="N25" s="6"/>
      <c r="O25" s="22"/>
      <c r="P25" s="312"/>
      <c r="Q25" s="18"/>
      <c r="R25" s="151"/>
      <c r="S25" s="6"/>
      <c r="T25" s="22"/>
      <c r="U25" s="312"/>
      <c r="V25" s="18"/>
      <c r="W25" s="151"/>
      <c r="X25" s="6"/>
      <c r="Y25" s="22"/>
      <c r="Z25" s="312"/>
      <c r="AA25" s="18"/>
      <c r="AB25" s="151"/>
      <c r="AC25" s="6">
        <v>30</v>
      </c>
      <c r="AD25" s="22"/>
      <c r="AE25" s="312" t="s">
        <v>158</v>
      </c>
      <c r="AF25" s="18"/>
      <c r="AG25" s="151">
        <v>3</v>
      </c>
      <c r="AH25" s="307"/>
      <c r="AI25" s="240"/>
      <c r="AJ25" s="308"/>
      <c r="AK25" s="311"/>
      <c r="AL25" s="309"/>
    </row>
    <row r="26" spans="1:52" ht="27" customHeight="1" x14ac:dyDescent="0.25">
      <c r="A26" s="25" t="s">
        <v>28</v>
      </c>
      <c r="B26" s="23" t="s">
        <v>106</v>
      </c>
      <c r="C26" s="30"/>
      <c r="D26" s="31" t="s">
        <v>7</v>
      </c>
      <c r="E26" s="32">
        <v>15</v>
      </c>
      <c r="F26" s="7">
        <v>0</v>
      </c>
      <c r="G26" s="7">
        <f t="shared" si="7"/>
        <v>0</v>
      </c>
      <c r="H26" s="119">
        <v>0</v>
      </c>
      <c r="I26" s="29">
        <v>15</v>
      </c>
      <c r="J26" s="9">
        <v>15</v>
      </c>
      <c r="K26" s="10"/>
      <c r="L26" s="16"/>
      <c r="M26" s="152">
        <v>1</v>
      </c>
      <c r="N26" s="9"/>
      <c r="O26" s="21"/>
      <c r="P26" s="130"/>
      <c r="Q26" s="16"/>
      <c r="R26" s="152"/>
      <c r="S26" s="9"/>
      <c r="T26" s="21"/>
      <c r="U26" s="130"/>
      <c r="V26" s="16"/>
      <c r="W26" s="152"/>
      <c r="X26" s="9"/>
      <c r="Y26" s="21"/>
      <c r="Z26" s="130"/>
      <c r="AA26" s="16"/>
      <c r="AB26" s="152"/>
      <c r="AC26" s="9"/>
      <c r="AD26" s="21"/>
      <c r="AE26" s="130"/>
      <c r="AF26" s="16"/>
      <c r="AG26" s="152"/>
      <c r="AH26" s="37"/>
      <c r="AI26" s="38"/>
      <c r="AJ26" s="39"/>
      <c r="AK26" s="170"/>
      <c r="AL26" s="33"/>
    </row>
    <row r="27" spans="1:52" s="70" customFormat="1" ht="62.25" customHeight="1" x14ac:dyDescent="0.25">
      <c r="A27" s="41" t="s">
        <v>29</v>
      </c>
      <c r="B27" s="71" t="s">
        <v>130</v>
      </c>
      <c r="C27" s="43"/>
      <c r="D27" s="44" t="s">
        <v>7</v>
      </c>
      <c r="E27" s="45">
        <f>SUM(F27,G27,I27)</f>
        <v>30</v>
      </c>
      <c r="F27" s="46">
        <f t="shared" si="6"/>
        <v>0</v>
      </c>
      <c r="G27" s="46">
        <f t="shared" si="7"/>
        <v>30</v>
      </c>
      <c r="H27" s="120">
        <v>0</v>
      </c>
      <c r="I27" s="47">
        <f t="shared" si="8"/>
        <v>0</v>
      </c>
      <c r="J27" s="48"/>
      <c r="K27" s="49"/>
      <c r="L27" s="50"/>
      <c r="M27" s="152"/>
      <c r="N27" s="48"/>
      <c r="O27" s="51"/>
      <c r="P27" s="130"/>
      <c r="Q27" s="50"/>
      <c r="R27" s="152"/>
      <c r="S27" s="48"/>
      <c r="T27" s="51"/>
      <c r="U27" s="130"/>
      <c r="V27" s="50"/>
      <c r="W27" s="152"/>
      <c r="X27" s="48"/>
      <c r="Y27" s="51">
        <v>30</v>
      </c>
      <c r="Z27" s="130"/>
      <c r="AA27" s="50"/>
      <c r="AB27" s="152">
        <v>2</v>
      </c>
      <c r="AC27" s="48"/>
      <c r="AD27" s="51"/>
      <c r="AE27" s="130"/>
      <c r="AF27" s="50"/>
      <c r="AG27" s="152"/>
      <c r="AH27" s="52"/>
      <c r="AI27" s="53"/>
      <c r="AJ27" s="54"/>
      <c r="AK27" s="170"/>
      <c r="AL27" s="68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</row>
    <row r="28" spans="1:52" s="70" customFormat="1" ht="27" customHeight="1" x14ac:dyDescent="0.25">
      <c r="A28" s="41" t="s">
        <v>30</v>
      </c>
      <c r="B28" s="71" t="s">
        <v>131</v>
      </c>
      <c r="C28" s="43"/>
      <c r="D28" s="44" t="s">
        <v>7</v>
      </c>
      <c r="E28" s="45">
        <f>SUM(F28,G28,I28)</f>
        <v>30</v>
      </c>
      <c r="F28" s="46">
        <f t="shared" si="6"/>
        <v>0</v>
      </c>
      <c r="G28" s="46">
        <f t="shared" si="7"/>
        <v>0</v>
      </c>
      <c r="H28" s="120">
        <v>0</v>
      </c>
      <c r="I28" s="47">
        <f t="shared" si="8"/>
        <v>30</v>
      </c>
      <c r="J28" s="48"/>
      <c r="K28" s="49"/>
      <c r="L28" s="50"/>
      <c r="M28" s="152"/>
      <c r="N28" s="48"/>
      <c r="O28" s="51"/>
      <c r="P28" s="130"/>
      <c r="Q28" s="50"/>
      <c r="R28" s="152"/>
      <c r="S28" s="48"/>
      <c r="T28" s="51"/>
      <c r="U28" s="130"/>
      <c r="V28" s="50"/>
      <c r="W28" s="152"/>
      <c r="X28" s="48"/>
      <c r="Y28" s="51"/>
      <c r="Z28" s="130"/>
      <c r="AA28" s="50"/>
      <c r="AB28" s="152"/>
      <c r="AC28" s="48"/>
      <c r="AD28" s="51"/>
      <c r="AE28" s="130"/>
      <c r="AF28" s="50"/>
      <c r="AG28" s="152"/>
      <c r="AH28" s="52"/>
      <c r="AI28" s="53"/>
      <c r="AJ28" s="54">
        <v>30</v>
      </c>
      <c r="AK28" s="170">
        <v>2</v>
      </c>
      <c r="AL28" s="68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</row>
    <row r="29" spans="1:52" s="70" customFormat="1" ht="27" customHeight="1" x14ac:dyDescent="0.25">
      <c r="A29" s="41" t="s">
        <v>125</v>
      </c>
      <c r="B29" s="71" t="s">
        <v>54</v>
      </c>
      <c r="C29" s="43"/>
      <c r="D29" s="44" t="s">
        <v>7</v>
      </c>
      <c r="E29" s="45">
        <f t="shared" si="5"/>
        <v>35</v>
      </c>
      <c r="F29" s="46">
        <f t="shared" si="6"/>
        <v>5</v>
      </c>
      <c r="G29" s="46">
        <f t="shared" si="7"/>
        <v>0</v>
      </c>
      <c r="H29" s="120">
        <v>0</v>
      </c>
      <c r="I29" s="47">
        <f t="shared" si="8"/>
        <v>30</v>
      </c>
      <c r="J29" s="48"/>
      <c r="K29" s="49"/>
      <c r="L29" s="50"/>
      <c r="M29" s="152"/>
      <c r="N29" s="48">
        <v>5</v>
      </c>
      <c r="O29" s="51"/>
      <c r="P29" s="130"/>
      <c r="Q29" s="50">
        <v>15</v>
      </c>
      <c r="R29" s="152">
        <v>2</v>
      </c>
      <c r="S29" s="48"/>
      <c r="T29" s="51"/>
      <c r="U29" s="130"/>
      <c r="V29" s="50">
        <v>15</v>
      </c>
      <c r="W29" s="152">
        <v>1</v>
      </c>
      <c r="X29" s="48"/>
      <c r="Y29" s="51"/>
      <c r="Z29" s="130"/>
      <c r="AA29" s="50"/>
      <c r="AB29" s="152"/>
      <c r="AC29" s="48"/>
      <c r="AD29" s="51"/>
      <c r="AE29" s="130"/>
      <c r="AF29" s="50"/>
      <c r="AG29" s="152"/>
      <c r="AH29" s="52"/>
      <c r="AI29" s="53"/>
      <c r="AJ29" s="54"/>
      <c r="AK29" s="170"/>
      <c r="AL29" s="68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</row>
    <row r="30" spans="1:52" s="70" customFormat="1" ht="27.75" customHeight="1" x14ac:dyDescent="0.25">
      <c r="A30" s="41" t="s">
        <v>31</v>
      </c>
      <c r="B30" s="72" t="s">
        <v>55</v>
      </c>
      <c r="C30" s="43" t="s">
        <v>6</v>
      </c>
      <c r="D30" s="44"/>
      <c r="E30" s="45">
        <f t="shared" si="5"/>
        <v>60</v>
      </c>
      <c r="F30" s="46">
        <f t="shared" si="6"/>
        <v>15</v>
      </c>
      <c r="G30" s="46">
        <f t="shared" si="7"/>
        <v>0</v>
      </c>
      <c r="H30" s="120">
        <v>0</v>
      </c>
      <c r="I30" s="47">
        <f t="shared" si="8"/>
        <v>45</v>
      </c>
      <c r="J30" s="48"/>
      <c r="K30" s="49"/>
      <c r="L30" s="50"/>
      <c r="M30" s="152"/>
      <c r="N30" s="48"/>
      <c r="O30" s="51"/>
      <c r="P30" s="130"/>
      <c r="Q30" s="50"/>
      <c r="R30" s="152"/>
      <c r="S30" s="48"/>
      <c r="T30" s="51"/>
      <c r="U30" s="130"/>
      <c r="V30" s="50"/>
      <c r="W30" s="152"/>
      <c r="X30" s="48"/>
      <c r="Y30" s="51"/>
      <c r="Z30" s="130"/>
      <c r="AA30" s="50">
        <v>30</v>
      </c>
      <c r="AB30" s="152">
        <v>2</v>
      </c>
      <c r="AC30" s="48">
        <v>15</v>
      </c>
      <c r="AD30" s="51"/>
      <c r="AE30" s="130"/>
      <c r="AF30" s="50">
        <v>15</v>
      </c>
      <c r="AG30" s="152">
        <v>3</v>
      </c>
      <c r="AH30" s="52"/>
      <c r="AI30" s="53"/>
      <c r="AJ30" s="54"/>
      <c r="AK30" s="170"/>
      <c r="AL30" s="68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</row>
    <row r="31" spans="1:52" s="70" customFormat="1" ht="33.75" customHeight="1" x14ac:dyDescent="0.25">
      <c r="A31" s="41" t="s">
        <v>32</v>
      </c>
      <c r="B31" s="72" t="s">
        <v>56</v>
      </c>
      <c r="C31" s="43" t="s">
        <v>6</v>
      </c>
      <c r="D31" s="44"/>
      <c r="E31" s="45">
        <f t="shared" si="5"/>
        <v>15</v>
      </c>
      <c r="F31" s="46">
        <f t="shared" si="6"/>
        <v>15</v>
      </c>
      <c r="G31" s="46">
        <f t="shared" si="7"/>
        <v>0</v>
      </c>
      <c r="H31" s="120">
        <v>0</v>
      </c>
      <c r="I31" s="47">
        <f t="shared" si="8"/>
        <v>0</v>
      </c>
      <c r="J31" s="48"/>
      <c r="K31" s="49"/>
      <c r="L31" s="50"/>
      <c r="M31" s="152"/>
      <c r="N31" s="48"/>
      <c r="O31" s="51"/>
      <c r="P31" s="130"/>
      <c r="Q31" s="50"/>
      <c r="R31" s="152"/>
      <c r="S31" s="48"/>
      <c r="T31" s="51"/>
      <c r="U31" s="130"/>
      <c r="V31" s="50"/>
      <c r="W31" s="152"/>
      <c r="X31" s="48"/>
      <c r="Y31" s="51"/>
      <c r="Z31" s="130"/>
      <c r="AA31" s="50"/>
      <c r="AB31" s="152"/>
      <c r="AC31" s="48"/>
      <c r="AD31" s="51"/>
      <c r="AE31" s="130"/>
      <c r="AF31" s="50"/>
      <c r="AG31" s="152"/>
      <c r="AH31" s="52">
        <v>15</v>
      </c>
      <c r="AI31" s="53"/>
      <c r="AJ31" s="54"/>
      <c r="AK31" s="170">
        <v>1</v>
      </c>
      <c r="AL31" s="68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</row>
    <row r="32" spans="1:52" s="70" customFormat="1" ht="36.75" customHeight="1" x14ac:dyDescent="0.25">
      <c r="A32" s="41" t="s">
        <v>33</v>
      </c>
      <c r="B32" s="72" t="s">
        <v>138</v>
      </c>
      <c r="C32" s="43"/>
      <c r="D32" s="44" t="s">
        <v>7</v>
      </c>
      <c r="E32" s="45">
        <f t="shared" si="5"/>
        <v>30</v>
      </c>
      <c r="F32" s="46">
        <f t="shared" si="6"/>
        <v>0</v>
      </c>
      <c r="G32" s="46">
        <f t="shared" si="7"/>
        <v>0</v>
      </c>
      <c r="H32" s="120">
        <v>0</v>
      </c>
      <c r="I32" s="47">
        <f t="shared" si="8"/>
        <v>30</v>
      </c>
      <c r="J32" s="48"/>
      <c r="K32" s="49"/>
      <c r="L32" s="50">
        <v>30</v>
      </c>
      <c r="M32" s="152">
        <v>2</v>
      </c>
      <c r="N32" s="48"/>
      <c r="O32" s="51"/>
      <c r="P32" s="130"/>
      <c r="Q32" s="50"/>
      <c r="R32" s="152"/>
      <c r="S32" s="48"/>
      <c r="T32" s="51"/>
      <c r="U32" s="130"/>
      <c r="V32" s="50"/>
      <c r="W32" s="152"/>
      <c r="X32" s="48"/>
      <c r="Y32" s="51"/>
      <c r="Z32" s="130"/>
      <c r="AA32" s="50"/>
      <c r="AB32" s="152"/>
      <c r="AC32" s="48"/>
      <c r="AD32" s="51"/>
      <c r="AE32" s="130"/>
      <c r="AF32" s="50"/>
      <c r="AG32" s="152"/>
      <c r="AH32" s="52"/>
      <c r="AI32" s="53"/>
      <c r="AJ32" s="54"/>
      <c r="AK32" s="170"/>
      <c r="AL32" s="68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</row>
    <row r="33" spans="1:52" s="70" customFormat="1" ht="74.25" customHeight="1" x14ac:dyDescent="0.25">
      <c r="A33" s="41" t="s">
        <v>34</v>
      </c>
      <c r="B33" s="199" t="s">
        <v>108</v>
      </c>
      <c r="C33" s="43"/>
      <c r="D33" s="44" t="s">
        <v>7</v>
      </c>
      <c r="E33" s="45">
        <f t="shared" si="5"/>
        <v>15</v>
      </c>
      <c r="F33" s="46">
        <f t="shared" si="6"/>
        <v>0</v>
      </c>
      <c r="G33" s="46">
        <f t="shared" si="7"/>
        <v>0</v>
      </c>
      <c r="H33" s="120">
        <v>0</v>
      </c>
      <c r="I33" s="47">
        <f t="shared" si="8"/>
        <v>15</v>
      </c>
      <c r="J33" s="48"/>
      <c r="K33" s="49"/>
      <c r="L33" s="50"/>
      <c r="M33" s="152"/>
      <c r="N33" s="48"/>
      <c r="O33" s="51"/>
      <c r="P33" s="130"/>
      <c r="Q33" s="50">
        <v>15</v>
      </c>
      <c r="R33" s="152">
        <v>1</v>
      </c>
      <c r="S33" s="48"/>
      <c r="T33" s="51"/>
      <c r="U33" s="130"/>
      <c r="V33" s="50"/>
      <c r="W33" s="152"/>
      <c r="X33" s="48"/>
      <c r="Y33" s="51"/>
      <c r="Z33" s="130"/>
      <c r="AA33" s="50"/>
      <c r="AB33" s="152"/>
      <c r="AC33" s="48"/>
      <c r="AD33" s="51"/>
      <c r="AE33" s="130"/>
      <c r="AF33" s="50"/>
      <c r="AG33" s="152"/>
      <c r="AH33" s="52"/>
      <c r="AI33" s="53"/>
      <c r="AJ33" s="54"/>
      <c r="AK33" s="170"/>
      <c r="AL33" s="68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</row>
    <row r="34" spans="1:52" s="2" customFormat="1" ht="49.5" customHeight="1" x14ac:dyDescent="0.25">
      <c r="A34" s="25" t="s">
        <v>35</v>
      </c>
      <c r="B34" s="198" t="s">
        <v>148</v>
      </c>
      <c r="C34" s="30"/>
      <c r="D34" s="31" t="s">
        <v>7</v>
      </c>
      <c r="E34" s="32">
        <f t="shared" ref="E34:E43" si="9">SUM(F34,G34,I34)</f>
        <v>25</v>
      </c>
      <c r="F34" s="7">
        <f t="shared" ref="F34:F44" si="10">SUM(J34,N34,S34,X34,AC34,AH34)</f>
        <v>25</v>
      </c>
      <c r="G34" s="7">
        <f t="shared" ref="G34:G44" si="11">SUM(K34,O34,T34,Y34,AD34,AI34)</f>
        <v>0</v>
      </c>
      <c r="H34" s="119">
        <v>0</v>
      </c>
      <c r="I34" s="29">
        <f t="shared" ref="I34:I43" si="12">SUM(L34,Q34,V34,AA34,AF34,AJ34)</f>
        <v>0</v>
      </c>
      <c r="J34" s="9"/>
      <c r="K34" s="10"/>
      <c r="L34" s="16"/>
      <c r="M34" s="152"/>
      <c r="N34" s="9"/>
      <c r="O34" s="21"/>
      <c r="P34" s="130"/>
      <c r="Q34" s="16"/>
      <c r="R34" s="152"/>
      <c r="S34" s="9"/>
      <c r="T34" s="21"/>
      <c r="U34" s="130"/>
      <c r="V34" s="16"/>
      <c r="W34" s="152"/>
      <c r="X34" s="9">
        <v>25</v>
      </c>
      <c r="Y34" s="21"/>
      <c r="Z34" s="130"/>
      <c r="AA34" s="16"/>
      <c r="AB34" s="152">
        <v>2</v>
      </c>
      <c r="AC34" s="9"/>
      <c r="AD34" s="21"/>
      <c r="AE34" s="130"/>
      <c r="AF34" s="16"/>
      <c r="AG34" s="152"/>
      <c r="AH34" s="37"/>
      <c r="AI34" s="38"/>
      <c r="AJ34" s="39"/>
      <c r="AK34" s="170"/>
      <c r="AL34" s="309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</row>
    <row r="35" spans="1:52" s="70" customFormat="1" ht="56.25" customHeight="1" x14ac:dyDescent="0.25">
      <c r="A35" s="41" t="s">
        <v>36</v>
      </c>
      <c r="B35" s="225" t="s">
        <v>156</v>
      </c>
      <c r="C35" s="43"/>
      <c r="D35" s="44" t="s">
        <v>7</v>
      </c>
      <c r="E35" s="45">
        <v>15</v>
      </c>
      <c r="F35" s="46">
        <f t="shared" si="10"/>
        <v>0</v>
      </c>
      <c r="G35" s="46">
        <f>SUM(K35,O35,T35,Y35,AD35,AI35)</f>
        <v>0</v>
      </c>
      <c r="H35" s="120">
        <v>0</v>
      </c>
      <c r="I35" s="47">
        <v>15</v>
      </c>
      <c r="J35" s="48"/>
      <c r="K35" s="49"/>
      <c r="L35" s="50"/>
      <c r="M35" s="152"/>
      <c r="N35" s="48"/>
      <c r="O35" s="51"/>
      <c r="P35" s="130"/>
      <c r="Q35" s="50">
        <v>15</v>
      </c>
      <c r="R35" s="152">
        <v>1</v>
      </c>
      <c r="S35" s="48"/>
      <c r="T35" s="51"/>
      <c r="U35" s="130"/>
      <c r="V35" s="50"/>
      <c r="W35" s="152"/>
      <c r="X35" s="48"/>
      <c r="Y35" s="51"/>
      <c r="Z35" s="130"/>
      <c r="AA35" s="50"/>
      <c r="AB35" s="152"/>
      <c r="AC35" s="48"/>
      <c r="AD35" s="51"/>
      <c r="AE35" s="130"/>
      <c r="AF35" s="50"/>
      <c r="AG35" s="152"/>
      <c r="AH35" s="52"/>
      <c r="AI35" s="53"/>
      <c r="AJ35" s="54"/>
      <c r="AK35" s="170"/>
      <c r="AL35" s="68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</row>
    <row r="36" spans="1:52" s="70" customFormat="1" ht="32.25" customHeight="1" x14ac:dyDescent="0.25">
      <c r="A36" s="41" t="s">
        <v>37</v>
      </c>
      <c r="B36" s="72" t="s">
        <v>57</v>
      </c>
      <c r="C36" s="43"/>
      <c r="D36" s="44" t="s">
        <v>7</v>
      </c>
      <c r="E36" s="45">
        <f t="shared" si="9"/>
        <v>20</v>
      </c>
      <c r="F36" s="46">
        <f t="shared" si="10"/>
        <v>0</v>
      </c>
      <c r="G36" s="46">
        <f t="shared" si="11"/>
        <v>0</v>
      </c>
      <c r="H36" s="120">
        <v>0</v>
      </c>
      <c r="I36" s="47">
        <f t="shared" si="12"/>
        <v>20</v>
      </c>
      <c r="J36" s="48"/>
      <c r="K36" s="49"/>
      <c r="L36" s="50">
        <v>20</v>
      </c>
      <c r="M36" s="152">
        <v>2</v>
      </c>
      <c r="N36" s="48"/>
      <c r="O36" s="51"/>
      <c r="P36" s="130"/>
      <c r="Q36" s="50"/>
      <c r="R36" s="152"/>
      <c r="S36" s="48"/>
      <c r="T36" s="51"/>
      <c r="U36" s="130"/>
      <c r="V36" s="50"/>
      <c r="W36" s="152"/>
      <c r="X36" s="48"/>
      <c r="Y36" s="51"/>
      <c r="Z36" s="130"/>
      <c r="AA36" s="50"/>
      <c r="AB36" s="152"/>
      <c r="AC36" s="48"/>
      <c r="AD36" s="51"/>
      <c r="AE36" s="130"/>
      <c r="AF36" s="50"/>
      <c r="AG36" s="152"/>
      <c r="AH36" s="52"/>
      <c r="AI36" s="53"/>
      <c r="AJ36" s="54"/>
      <c r="AK36" s="170"/>
      <c r="AL36" s="68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</row>
    <row r="37" spans="1:52" s="70" customFormat="1" ht="31.5" customHeight="1" x14ac:dyDescent="0.25">
      <c r="A37" s="41" t="s">
        <v>38</v>
      </c>
      <c r="B37" s="72" t="s">
        <v>58</v>
      </c>
      <c r="C37" s="43"/>
      <c r="D37" s="44" t="s">
        <v>7</v>
      </c>
      <c r="E37" s="45">
        <f t="shared" si="9"/>
        <v>20</v>
      </c>
      <c r="F37" s="46">
        <f t="shared" si="10"/>
        <v>0</v>
      </c>
      <c r="G37" s="46">
        <f t="shared" si="11"/>
        <v>0</v>
      </c>
      <c r="H37" s="120">
        <v>0</v>
      </c>
      <c r="I37" s="47">
        <f t="shared" si="12"/>
        <v>20</v>
      </c>
      <c r="J37" s="48"/>
      <c r="K37" s="49"/>
      <c r="L37" s="50"/>
      <c r="M37" s="152"/>
      <c r="N37" s="48"/>
      <c r="O37" s="51"/>
      <c r="P37" s="130"/>
      <c r="Q37" s="50"/>
      <c r="R37" s="152"/>
      <c r="S37" s="48"/>
      <c r="T37" s="51"/>
      <c r="U37" s="130"/>
      <c r="V37" s="50">
        <v>20</v>
      </c>
      <c r="W37" s="152">
        <v>2</v>
      </c>
      <c r="X37" s="48"/>
      <c r="Y37" s="51"/>
      <c r="Z37" s="130"/>
      <c r="AA37" s="50"/>
      <c r="AB37" s="152"/>
      <c r="AC37" s="48"/>
      <c r="AD37" s="51"/>
      <c r="AE37" s="130"/>
      <c r="AF37" s="50"/>
      <c r="AG37" s="152"/>
      <c r="AH37" s="52"/>
      <c r="AI37" s="53"/>
      <c r="AJ37" s="54"/>
      <c r="AK37" s="170"/>
      <c r="AL37" s="68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</row>
    <row r="38" spans="1:52" s="70" customFormat="1" ht="22.5" customHeight="1" x14ac:dyDescent="0.25">
      <c r="A38" s="41" t="s">
        <v>39</v>
      </c>
      <c r="B38" s="72" t="s">
        <v>59</v>
      </c>
      <c r="C38" s="43"/>
      <c r="D38" s="44" t="s">
        <v>7</v>
      </c>
      <c r="E38" s="45">
        <f>SUM(F38,G38,I38)</f>
        <v>20</v>
      </c>
      <c r="F38" s="46">
        <f>SUM(J38,N38,S38,X38,AC38,AH38)</f>
        <v>0</v>
      </c>
      <c r="G38" s="46">
        <f>SUM(K38,O38,T38,Y38,AD38,AI38)</f>
        <v>0</v>
      </c>
      <c r="H38" s="120">
        <v>0</v>
      </c>
      <c r="I38" s="47">
        <f>SUM(L38,Q38,V38,AA38,AF38,AJ38)</f>
        <v>20</v>
      </c>
      <c r="J38" s="48"/>
      <c r="K38" s="49"/>
      <c r="L38" s="50"/>
      <c r="M38" s="152"/>
      <c r="N38" s="48"/>
      <c r="O38" s="51"/>
      <c r="P38" s="130"/>
      <c r="Q38" s="50"/>
      <c r="R38" s="152"/>
      <c r="S38" s="48"/>
      <c r="T38" s="51"/>
      <c r="U38" s="130"/>
      <c r="V38" s="50"/>
      <c r="W38" s="152"/>
      <c r="X38" s="48"/>
      <c r="Y38" s="51"/>
      <c r="Z38" s="130"/>
      <c r="AA38" s="50">
        <v>20</v>
      </c>
      <c r="AB38" s="152">
        <v>2</v>
      </c>
      <c r="AC38" s="48"/>
      <c r="AD38" s="51"/>
      <c r="AE38" s="130"/>
      <c r="AF38" s="50"/>
      <c r="AG38" s="152"/>
      <c r="AH38" s="52"/>
      <c r="AI38" s="53"/>
      <c r="AJ38" s="54"/>
      <c r="AK38" s="170"/>
      <c r="AL38" s="68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</row>
    <row r="39" spans="1:52" s="70" customFormat="1" ht="35.25" customHeight="1" x14ac:dyDescent="0.25">
      <c r="A39" s="41" t="s">
        <v>40</v>
      </c>
      <c r="B39" s="72" t="s">
        <v>132</v>
      </c>
      <c r="C39" s="43"/>
      <c r="D39" s="44" t="s">
        <v>7</v>
      </c>
      <c r="E39" s="45">
        <f t="shared" si="9"/>
        <v>15</v>
      </c>
      <c r="F39" s="46">
        <f t="shared" si="10"/>
        <v>0</v>
      </c>
      <c r="G39" s="46">
        <f t="shared" si="11"/>
        <v>0</v>
      </c>
      <c r="H39" s="120">
        <v>0</v>
      </c>
      <c r="I39" s="47">
        <f t="shared" si="12"/>
        <v>15</v>
      </c>
      <c r="J39" s="48"/>
      <c r="K39" s="49"/>
      <c r="L39" s="50"/>
      <c r="M39" s="152"/>
      <c r="N39" s="48"/>
      <c r="O39" s="51"/>
      <c r="P39" s="130"/>
      <c r="Q39" s="50"/>
      <c r="R39" s="152"/>
      <c r="S39" s="48"/>
      <c r="T39" s="51"/>
      <c r="U39" s="130"/>
      <c r="V39" s="50"/>
      <c r="W39" s="152"/>
      <c r="X39" s="48"/>
      <c r="Y39" s="51"/>
      <c r="Z39" s="130"/>
      <c r="AA39" s="50"/>
      <c r="AB39" s="152"/>
      <c r="AC39" s="48"/>
      <c r="AD39" s="51"/>
      <c r="AE39" s="130"/>
      <c r="AF39" s="50">
        <v>15</v>
      </c>
      <c r="AG39" s="152">
        <v>1</v>
      </c>
      <c r="AH39" s="52"/>
      <c r="AI39" s="53"/>
      <c r="AJ39" s="54"/>
      <c r="AK39" s="170"/>
      <c r="AL39" s="68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</row>
    <row r="40" spans="1:52" s="70" customFormat="1" ht="31.5" customHeight="1" x14ac:dyDescent="0.25">
      <c r="A40" s="41" t="s">
        <v>73</v>
      </c>
      <c r="B40" s="72" t="s">
        <v>60</v>
      </c>
      <c r="C40" s="43"/>
      <c r="D40" s="44" t="s">
        <v>7</v>
      </c>
      <c r="E40" s="45">
        <v>20</v>
      </c>
      <c r="F40" s="46">
        <f>SUM(J40,N40,S40,X40,AC40,AH40)</f>
        <v>0</v>
      </c>
      <c r="G40" s="46">
        <f>SUM(K40,O40,T40,Y40,AD40,AI40)</f>
        <v>0</v>
      </c>
      <c r="H40" s="120">
        <v>0</v>
      </c>
      <c r="I40" s="47">
        <v>20</v>
      </c>
      <c r="J40" s="48"/>
      <c r="K40" s="49"/>
      <c r="L40" s="50"/>
      <c r="M40" s="152"/>
      <c r="N40" s="48"/>
      <c r="O40" s="51"/>
      <c r="P40" s="130"/>
      <c r="Q40" s="50">
        <v>20</v>
      </c>
      <c r="R40" s="152">
        <v>2</v>
      </c>
      <c r="S40" s="48"/>
      <c r="T40" s="51"/>
      <c r="U40" s="130"/>
      <c r="V40" s="50"/>
      <c r="W40" s="152"/>
      <c r="X40" s="48"/>
      <c r="Y40" s="51"/>
      <c r="Z40" s="130"/>
      <c r="AA40" s="50"/>
      <c r="AB40" s="152"/>
      <c r="AC40" s="48"/>
      <c r="AD40" s="51"/>
      <c r="AE40" s="130"/>
      <c r="AF40" s="50"/>
      <c r="AG40" s="152"/>
      <c r="AH40" s="48"/>
      <c r="AI40" s="51"/>
      <c r="AJ40" s="50"/>
      <c r="AK40" s="156"/>
      <c r="AL40" s="68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</row>
    <row r="41" spans="1:52" s="70" customFormat="1" ht="31.5" customHeight="1" x14ac:dyDescent="0.25">
      <c r="A41" s="41" t="s">
        <v>74</v>
      </c>
      <c r="B41" s="72" t="s">
        <v>61</v>
      </c>
      <c r="C41" s="43" t="s">
        <v>6</v>
      </c>
      <c r="D41" s="44"/>
      <c r="E41" s="45">
        <f>SUM(F41,G41,I41)</f>
        <v>60</v>
      </c>
      <c r="F41" s="46">
        <f>SUM(J41,N41,S41,X41,AC41,AH41)</f>
        <v>10</v>
      </c>
      <c r="G41" s="46">
        <f>SUM(K41,O41,T41,Y41,AD41,AI41)</f>
        <v>0</v>
      </c>
      <c r="H41" s="120">
        <v>0</v>
      </c>
      <c r="I41" s="47">
        <f>SUM(L41,Q41,V41,AA41,AF41,AJ41)</f>
        <v>50</v>
      </c>
      <c r="J41" s="48"/>
      <c r="K41" s="49"/>
      <c r="L41" s="50">
        <v>30</v>
      </c>
      <c r="M41" s="152">
        <v>2</v>
      </c>
      <c r="N41" s="48">
        <v>10</v>
      </c>
      <c r="O41" s="51"/>
      <c r="P41" s="130"/>
      <c r="Q41" s="50">
        <v>20</v>
      </c>
      <c r="R41" s="152">
        <v>3</v>
      </c>
      <c r="S41" s="48"/>
      <c r="T41" s="51"/>
      <c r="U41" s="130"/>
      <c r="V41" s="50"/>
      <c r="W41" s="152"/>
      <c r="X41" s="48"/>
      <c r="Y41" s="51"/>
      <c r="Z41" s="130"/>
      <c r="AA41" s="50"/>
      <c r="AB41" s="152"/>
      <c r="AC41" s="48"/>
      <c r="AD41" s="51"/>
      <c r="AE41" s="130"/>
      <c r="AF41" s="50"/>
      <c r="AG41" s="152"/>
      <c r="AH41" s="48"/>
      <c r="AI41" s="51"/>
      <c r="AJ41" s="50"/>
      <c r="AK41" s="156"/>
      <c r="AL41" s="68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</row>
    <row r="42" spans="1:52" s="70" customFormat="1" ht="31.5" customHeight="1" x14ac:dyDescent="0.25">
      <c r="A42" s="41" t="s">
        <v>75</v>
      </c>
      <c r="B42" s="72" t="s">
        <v>62</v>
      </c>
      <c r="C42" s="43" t="s">
        <v>6</v>
      </c>
      <c r="D42" s="44"/>
      <c r="E42" s="45">
        <f t="shared" si="9"/>
        <v>60</v>
      </c>
      <c r="F42" s="46">
        <f t="shared" si="10"/>
        <v>10</v>
      </c>
      <c r="G42" s="46">
        <f t="shared" si="11"/>
        <v>0</v>
      </c>
      <c r="H42" s="120">
        <v>0</v>
      </c>
      <c r="I42" s="47">
        <f t="shared" si="12"/>
        <v>50</v>
      </c>
      <c r="J42" s="48"/>
      <c r="K42" s="49"/>
      <c r="L42" s="50">
        <v>30</v>
      </c>
      <c r="M42" s="152">
        <v>2</v>
      </c>
      <c r="N42" s="48">
        <v>10</v>
      </c>
      <c r="O42" s="51"/>
      <c r="P42" s="130"/>
      <c r="Q42" s="50">
        <v>20</v>
      </c>
      <c r="R42" s="152">
        <v>3</v>
      </c>
      <c r="S42" s="48"/>
      <c r="T42" s="51"/>
      <c r="U42" s="130"/>
      <c r="V42" s="50"/>
      <c r="W42" s="152"/>
      <c r="X42" s="48"/>
      <c r="Y42" s="51"/>
      <c r="Z42" s="130"/>
      <c r="AA42" s="50"/>
      <c r="AB42" s="152"/>
      <c r="AC42" s="48"/>
      <c r="AD42" s="51"/>
      <c r="AE42" s="130"/>
      <c r="AF42" s="50"/>
      <c r="AG42" s="152"/>
      <c r="AH42" s="48"/>
      <c r="AI42" s="51"/>
      <c r="AJ42" s="50"/>
      <c r="AK42" s="156"/>
      <c r="AL42" s="68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2" s="70" customFormat="1" ht="31.5" customHeight="1" x14ac:dyDescent="0.25">
      <c r="A43" s="41" t="s">
        <v>126</v>
      </c>
      <c r="B43" s="72" t="s">
        <v>133</v>
      </c>
      <c r="C43" s="43"/>
      <c r="D43" s="44" t="s">
        <v>7</v>
      </c>
      <c r="E43" s="45">
        <f t="shared" si="9"/>
        <v>30</v>
      </c>
      <c r="F43" s="46">
        <f t="shared" si="10"/>
        <v>0</v>
      </c>
      <c r="G43" s="46">
        <f t="shared" si="11"/>
        <v>0</v>
      </c>
      <c r="H43" s="120">
        <v>0</v>
      </c>
      <c r="I43" s="47">
        <f t="shared" si="12"/>
        <v>30</v>
      </c>
      <c r="J43" s="48"/>
      <c r="K43" s="49"/>
      <c r="L43" s="50"/>
      <c r="M43" s="152"/>
      <c r="N43" s="48"/>
      <c r="O43" s="51"/>
      <c r="P43" s="130"/>
      <c r="Q43" s="50">
        <v>30</v>
      </c>
      <c r="R43" s="152">
        <v>2</v>
      </c>
      <c r="S43" s="48"/>
      <c r="T43" s="51"/>
      <c r="U43" s="130"/>
      <c r="V43" s="50"/>
      <c r="W43" s="152"/>
      <c r="X43" s="48"/>
      <c r="Y43" s="51"/>
      <c r="Z43" s="130"/>
      <c r="AA43" s="50"/>
      <c r="AB43" s="152"/>
      <c r="AC43" s="48"/>
      <c r="AD43" s="51"/>
      <c r="AE43" s="130"/>
      <c r="AF43" s="50"/>
      <c r="AG43" s="152"/>
      <c r="AH43" s="48"/>
      <c r="AI43" s="51"/>
      <c r="AJ43" s="50"/>
      <c r="AK43" s="156"/>
      <c r="AL43" s="68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</row>
    <row r="44" spans="1:52" s="70" customFormat="1" ht="31.5" customHeight="1" x14ac:dyDescent="0.25">
      <c r="A44" s="41" t="s">
        <v>76</v>
      </c>
      <c r="B44" s="72" t="s">
        <v>134</v>
      </c>
      <c r="C44" s="43"/>
      <c r="D44" s="44" t="s">
        <v>7</v>
      </c>
      <c r="E44" s="45">
        <v>30</v>
      </c>
      <c r="F44" s="46">
        <f t="shared" si="10"/>
        <v>0</v>
      </c>
      <c r="G44" s="46">
        <f t="shared" si="11"/>
        <v>0</v>
      </c>
      <c r="H44" s="120">
        <v>0</v>
      </c>
      <c r="I44" s="47">
        <v>30</v>
      </c>
      <c r="J44" s="48"/>
      <c r="K44" s="49"/>
      <c r="L44" s="50"/>
      <c r="M44" s="152"/>
      <c r="N44" s="48"/>
      <c r="O44" s="51"/>
      <c r="P44" s="130"/>
      <c r="Q44" s="50"/>
      <c r="R44" s="152"/>
      <c r="S44" s="48"/>
      <c r="T44" s="51"/>
      <c r="U44" s="130"/>
      <c r="V44" s="50">
        <v>30</v>
      </c>
      <c r="W44" s="152">
        <v>2</v>
      </c>
      <c r="X44" s="48"/>
      <c r="Y44" s="51"/>
      <c r="Z44" s="130"/>
      <c r="AA44" s="50"/>
      <c r="AB44" s="152"/>
      <c r="AC44" s="48"/>
      <c r="AD44" s="51"/>
      <c r="AE44" s="130"/>
      <c r="AF44" s="50"/>
      <c r="AG44" s="152"/>
      <c r="AH44" s="48"/>
      <c r="AI44" s="51"/>
      <c r="AJ44" s="50"/>
      <c r="AK44" s="156"/>
      <c r="AL44" s="68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</row>
    <row r="45" spans="1:52" s="70" customFormat="1" ht="31.5" customHeight="1" x14ac:dyDescent="0.25">
      <c r="A45" s="41" t="s">
        <v>77</v>
      </c>
      <c r="B45" s="72" t="s">
        <v>135</v>
      </c>
      <c r="C45" s="43"/>
      <c r="D45" s="44" t="s">
        <v>7</v>
      </c>
      <c r="E45" s="45">
        <v>30</v>
      </c>
      <c r="F45" s="46">
        <f>SUM(J45,N45,S45,X45,AC45,AH45)</f>
        <v>0</v>
      </c>
      <c r="G45" s="46">
        <f>SUM(K45,O45,T45,Y45,AD45,AI45)</f>
        <v>0</v>
      </c>
      <c r="H45" s="120">
        <v>0</v>
      </c>
      <c r="I45" s="47">
        <v>30</v>
      </c>
      <c r="J45" s="48"/>
      <c r="K45" s="49"/>
      <c r="L45" s="50"/>
      <c r="M45" s="152"/>
      <c r="N45" s="48"/>
      <c r="O45" s="51"/>
      <c r="P45" s="130"/>
      <c r="Q45" s="50"/>
      <c r="R45" s="152"/>
      <c r="S45" s="48"/>
      <c r="T45" s="51"/>
      <c r="U45" s="130"/>
      <c r="V45" s="50"/>
      <c r="W45" s="152"/>
      <c r="X45" s="48"/>
      <c r="Y45" s="51"/>
      <c r="Z45" s="130"/>
      <c r="AA45" s="50"/>
      <c r="AB45" s="152"/>
      <c r="AC45" s="48"/>
      <c r="AD45" s="51"/>
      <c r="AE45" s="130"/>
      <c r="AF45" s="50">
        <v>30</v>
      </c>
      <c r="AG45" s="152">
        <v>2</v>
      </c>
      <c r="AH45" s="48"/>
      <c r="AI45" s="51"/>
      <c r="AJ45" s="50"/>
      <c r="AK45" s="156"/>
      <c r="AL45" s="68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</row>
    <row r="46" spans="1:52" s="70" customFormat="1" ht="45.75" customHeight="1" x14ac:dyDescent="0.25">
      <c r="A46" s="41" t="s">
        <v>78</v>
      </c>
      <c r="B46" s="198" t="s">
        <v>136</v>
      </c>
      <c r="C46" s="43"/>
      <c r="D46" s="44" t="s">
        <v>7</v>
      </c>
      <c r="E46" s="45">
        <f t="shared" ref="E46:E52" si="13">SUM(F46,G46,I46)</f>
        <v>30</v>
      </c>
      <c r="F46" s="46">
        <f t="shared" ref="F46:F52" si="14">SUM(J46,N46,S46,X46,AC46,AH46)</f>
        <v>0</v>
      </c>
      <c r="G46" s="46">
        <f t="shared" ref="G46:G52" si="15">SUM(K46,O46,T46,Y46,AD46,AI46)</f>
        <v>0</v>
      </c>
      <c r="H46" s="120">
        <v>0</v>
      </c>
      <c r="I46" s="47">
        <f t="shared" ref="I46:I52" si="16">SUM(L46,Q46,V46,AA46,AF46,AJ46)</f>
        <v>30</v>
      </c>
      <c r="J46" s="48"/>
      <c r="K46" s="49"/>
      <c r="L46" s="50"/>
      <c r="M46" s="152"/>
      <c r="N46" s="48"/>
      <c r="O46" s="51"/>
      <c r="P46" s="130"/>
      <c r="Q46" s="50"/>
      <c r="R46" s="152"/>
      <c r="S46" s="48"/>
      <c r="T46" s="51"/>
      <c r="U46" s="130"/>
      <c r="V46" s="50">
        <v>30</v>
      </c>
      <c r="W46" s="152">
        <v>2</v>
      </c>
      <c r="X46" s="48"/>
      <c r="Y46" s="51"/>
      <c r="Z46" s="130"/>
      <c r="AA46" s="50"/>
      <c r="AB46" s="152"/>
      <c r="AC46" s="48"/>
      <c r="AD46" s="51"/>
      <c r="AE46" s="130"/>
      <c r="AF46" s="50"/>
      <c r="AG46" s="152"/>
      <c r="AH46" s="48"/>
      <c r="AI46" s="51"/>
      <c r="AJ46" s="50"/>
      <c r="AK46" s="156"/>
      <c r="AL46" s="68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</row>
    <row r="47" spans="1:52" s="70" customFormat="1" ht="36" customHeight="1" x14ac:dyDescent="0.25">
      <c r="A47" s="41" t="s">
        <v>79</v>
      </c>
      <c r="B47" s="198" t="s">
        <v>137</v>
      </c>
      <c r="C47" s="43"/>
      <c r="D47" s="44" t="s">
        <v>7</v>
      </c>
      <c r="E47" s="45">
        <f t="shared" si="13"/>
        <v>30</v>
      </c>
      <c r="F47" s="46">
        <f t="shared" si="14"/>
        <v>0</v>
      </c>
      <c r="G47" s="46">
        <f t="shared" si="15"/>
        <v>0</v>
      </c>
      <c r="H47" s="120">
        <v>0</v>
      </c>
      <c r="I47" s="47">
        <f t="shared" si="16"/>
        <v>30</v>
      </c>
      <c r="J47" s="48"/>
      <c r="K47" s="49"/>
      <c r="L47" s="50">
        <v>30</v>
      </c>
      <c r="M47" s="152">
        <v>2</v>
      </c>
      <c r="N47" s="48"/>
      <c r="O47" s="51"/>
      <c r="P47" s="130"/>
      <c r="Q47" s="50"/>
      <c r="R47" s="152"/>
      <c r="S47" s="48"/>
      <c r="T47" s="51"/>
      <c r="U47" s="130"/>
      <c r="V47" s="50"/>
      <c r="W47" s="152"/>
      <c r="X47" s="48"/>
      <c r="Y47" s="51"/>
      <c r="Z47" s="130"/>
      <c r="AA47" s="50"/>
      <c r="AB47" s="152"/>
      <c r="AC47" s="48"/>
      <c r="AD47" s="51"/>
      <c r="AE47" s="130"/>
      <c r="AF47" s="50"/>
      <c r="AG47" s="152"/>
      <c r="AH47" s="48"/>
      <c r="AI47" s="51"/>
      <c r="AJ47" s="50"/>
      <c r="AK47" s="156"/>
      <c r="AL47" s="68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</row>
    <row r="48" spans="1:52" s="70" customFormat="1" ht="54.75" customHeight="1" x14ac:dyDescent="0.25">
      <c r="A48" s="41" t="s">
        <v>80</v>
      </c>
      <c r="B48" s="42" t="s">
        <v>109</v>
      </c>
      <c r="C48" s="43"/>
      <c r="D48" s="44" t="s">
        <v>7</v>
      </c>
      <c r="E48" s="45">
        <f t="shared" si="13"/>
        <v>30</v>
      </c>
      <c r="F48" s="46">
        <f t="shared" si="14"/>
        <v>0</v>
      </c>
      <c r="G48" s="46">
        <f t="shared" si="15"/>
        <v>0</v>
      </c>
      <c r="H48" s="120">
        <v>0</v>
      </c>
      <c r="I48" s="47">
        <f t="shared" si="16"/>
        <v>30</v>
      </c>
      <c r="J48" s="48"/>
      <c r="K48" s="49"/>
      <c r="L48" s="50"/>
      <c r="M48" s="152"/>
      <c r="N48" s="48"/>
      <c r="O48" s="51"/>
      <c r="P48" s="130"/>
      <c r="Q48" s="50"/>
      <c r="R48" s="152"/>
      <c r="S48" s="48"/>
      <c r="T48" s="51"/>
      <c r="U48" s="130"/>
      <c r="V48" s="50">
        <v>30</v>
      </c>
      <c r="W48" s="152">
        <v>2</v>
      </c>
      <c r="X48" s="48"/>
      <c r="Y48" s="51"/>
      <c r="Z48" s="130"/>
      <c r="AA48" s="50"/>
      <c r="AB48" s="152"/>
      <c r="AC48" s="48"/>
      <c r="AD48" s="51"/>
      <c r="AE48" s="130"/>
      <c r="AF48" s="50"/>
      <c r="AG48" s="152"/>
      <c r="AH48" s="48"/>
      <c r="AI48" s="51"/>
      <c r="AJ48" s="50"/>
      <c r="AK48" s="156"/>
      <c r="AL48" s="68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</row>
    <row r="49" spans="1:52" s="70" customFormat="1" ht="51.75" customHeight="1" x14ac:dyDescent="0.25">
      <c r="A49" s="41" t="s">
        <v>81</v>
      </c>
      <c r="B49" s="42" t="s">
        <v>118</v>
      </c>
      <c r="C49" s="43"/>
      <c r="D49" s="44" t="s">
        <v>7</v>
      </c>
      <c r="E49" s="45">
        <f t="shared" si="13"/>
        <v>30</v>
      </c>
      <c r="F49" s="46">
        <f t="shared" si="14"/>
        <v>0</v>
      </c>
      <c r="G49" s="46">
        <f t="shared" si="15"/>
        <v>0</v>
      </c>
      <c r="H49" s="120">
        <v>0</v>
      </c>
      <c r="I49" s="47">
        <f t="shared" si="16"/>
        <v>30</v>
      </c>
      <c r="J49" s="48"/>
      <c r="K49" s="49"/>
      <c r="L49" s="50">
        <v>30</v>
      </c>
      <c r="M49" s="152">
        <v>2</v>
      </c>
      <c r="N49" s="48"/>
      <c r="O49" s="51"/>
      <c r="P49" s="130"/>
      <c r="Q49" s="50"/>
      <c r="R49" s="152"/>
      <c r="S49" s="48"/>
      <c r="T49" s="51"/>
      <c r="U49" s="130"/>
      <c r="V49" s="50"/>
      <c r="W49" s="152"/>
      <c r="X49" s="48"/>
      <c r="Y49" s="51"/>
      <c r="Z49" s="130"/>
      <c r="AA49" s="50"/>
      <c r="AB49" s="152"/>
      <c r="AC49" s="48"/>
      <c r="AD49" s="51"/>
      <c r="AE49" s="130"/>
      <c r="AF49" s="50"/>
      <c r="AG49" s="152"/>
      <c r="AH49" s="48"/>
      <c r="AI49" s="51"/>
      <c r="AJ49" s="50"/>
      <c r="AK49" s="156"/>
      <c r="AL49" s="68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</row>
    <row r="50" spans="1:52" s="70" customFormat="1" ht="44.25" customHeight="1" x14ac:dyDescent="0.25">
      <c r="A50" s="41" t="s">
        <v>82</v>
      </c>
      <c r="B50" s="197" t="s">
        <v>110</v>
      </c>
      <c r="C50" s="43"/>
      <c r="D50" s="44" t="s">
        <v>7</v>
      </c>
      <c r="E50" s="45">
        <f t="shared" si="13"/>
        <v>15</v>
      </c>
      <c r="F50" s="46">
        <f t="shared" si="14"/>
        <v>0</v>
      </c>
      <c r="G50" s="46">
        <f t="shared" si="15"/>
        <v>0</v>
      </c>
      <c r="H50" s="120">
        <v>0</v>
      </c>
      <c r="I50" s="47">
        <f t="shared" si="16"/>
        <v>15</v>
      </c>
      <c r="J50" s="48"/>
      <c r="K50" s="49"/>
      <c r="L50" s="50"/>
      <c r="M50" s="152"/>
      <c r="N50" s="48"/>
      <c r="O50" s="51"/>
      <c r="P50" s="130"/>
      <c r="Q50" s="50"/>
      <c r="R50" s="152"/>
      <c r="S50" s="48"/>
      <c r="T50" s="51"/>
      <c r="U50" s="130"/>
      <c r="V50" s="50">
        <v>15</v>
      </c>
      <c r="W50" s="152">
        <v>1</v>
      </c>
      <c r="X50" s="48"/>
      <c r="Y50" s="51"/>
      <c r="Z50" s="130"/>
      <c r="AA50" s="50"/>
      <c r="AB50" s="152"/>
      <c r="AC50" s="48"/>
      <c r="AD50" s="51"/>
      <c r="AE50" s="130"/>
      <c r="AF50" s="50"/>
      <c r="AG50" s="152"/>
      <c r="AH50" s="48"/>
      <c r="AI50" s="51"/>
      <c r="AJ50" s="50"/>
      <c r="AK50" s="156"/>
      <c r="AL50" s="68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</row>
    <row r="51" spans="1:52" s="73" customFormat="1" ht="39" customHeight="1" x14ac:dyDescent="0.25">
      <c r="A51" s="41" t="s">
        <v>83</v>
      </c>
      <c r="B51" s="72" t="s">
        <v>103</v>
      </c>
      <c r="C51" s="43"/>
      <c r="D51" s="44" t="s">
        <v>7</v>
      </c>
      <c r="E51" s="45">
        <f>SUM(F51,G51,I51)</f>
        <v>10</v>
      </c>
      <c r="F51" s="46">
        <f>SUM(J51,N51,S51,X51,AC51,AH51)</f>
        <v>10</v>
      </c>
      <c r="G51" s="46">
        <f>SUM(K51,O51,T51,Y51,AD51,AI51)</f>
        <v>0</v>
      </c>
      <c r="H51" s="120">
        <v>0</v>
      </c>
      <c r="I51" s="47">
        <f>SUM(L51,Q51,V51,AA51,AF51,AJ51)</f>
        <v>0</v>
      </c>
      <c r="J51" s="48"/>
      <c r="K51" s="49"/>
      <c r="L51" s="50"/>
      <c r="M51" s="152"/>
      <c r="N51" s="48"/>
      <c r="O51" s="51"/>
      <c r="P51" s="130"/>
      <c r="Q51" s="50"/>
      <c r="R51" s="152"/>
      <c r="S51" s="48"/>
      <c r="T51" s="51"/>
      <c r="U51" s="130"/>
      <c r="V51" s="50"/>
      <c r="W51" s="152"/>
      <c r="X51" s="48"/>
      <c r="Y51" s="51"/>
      <c r="Z51" s="130"/>
      <c r="AA51" s="50"/>
      <c r="AB51" s="152"/>
      <c r="AC51" s="48">
        <v>10</v>
      </c>
      <c r="AD51" s="51"/>
      <c r="AE51" s="130"/>
      <c r="AF51" s="50"/>
      <c r="AG51" s="152">
        <v>1</v>
      </c>
      <c r="AH51" s="48"/>
      <c r="AI51" s="51"/>
      <c r="AJ51" s="50"/>
      <c r="AK51" s="156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</row>
    <row r="52" spans="1:52" s="73" customFormat="1" ht="16.5" customHeight="1" x14ac:dyDescent="0.25">
      <c r="A52" s="41" t="s">
        <v>84</v>
      </c>
      <c r="B52" s="72" t="s">
        <v>124</v>
      </c>
      <c r="C52" s="43"/>
      <c r="D52" s="44" t="s">
        <v>7</v>
      </c>
      <c r="E52" s="45">
        <f t="shared" si="13"/>
        <v>45</v>
      </c>
      <c r="F52" s="46">
        <f t="shared" si="14"/>
        <v>0</v>
      </c>
      <c r="G52" s="46">
        <f t="shared" si="15"/>
        <v>0</v>
      </c>
      <c r="H52" s="120">
        <v>0</v>
      </c>
      <c r="I52" s="47">
        <f t="shared" si="16"/>
        <v>45</v>
      </c>
      <c r="J52" s="48"/>
      <c r="K52" s="49"/>
      <c r="L52" s="50"/>
      <c r="M52" s="152"/>
      <c r="N52" s="48"/>
      <c r="O52" s="51"/>
      <c r="P52" s="130"/>
      <c r="Q52" s="50"/>
      <c r="R52" s="152"/>
      <c r="S52" s="48"/>
      <c r="T52" s="51"/>
      <c r="U52" s="130"/>
      <c r="V52" s="50"/>
      <c r="W52" s="152"/>
      <c r="X52" s="48"/>
      <c r="Y52" s="51"/>
      <c r="Z52" s="130"/>
      <c r="AA52" s="50"/>
      <c r="AB52" s="152"/>
      <c r="AC52" s="48"/>
      <c r="AD52" s="51"/>
      <c r="AE52" s="130"/>
      <c r="AF52" s="50">
        <v>30</v>
      </c>
      <c r="AG52" s="152">
        <v>5</v>
      </c>
      <c r="AH52" s="48"/>
      <c r="AI52" s="51"/>
      <c r="AJ52" s="50">
        <v>15</v>
      </c>
      <c r="AK52" s="156">
        <v>5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</row>
    <row r="53" spans="1:52" s="70" customFormat="1" ht="63.75" customHeight="1" x14ac:dyDescent="0.25">
      <c r="A53" s="41" t="s">
        <v>85</v>
      </c>
      <c r="B53" s="200" t="s">
        <v>149</v>
      </c>
      <c r="C53" s="43"/>
      <c r="D53" s="44" t="s">
        <v>7</v>
      </c>
      <c r="E53" s="45">
        <v>15</v>
      </c>
      <c r="F53" s="46">
        <f t="shared" ref="F53:G56" si="17">SUM(J53,N53,S53,X53,AC53,AH53)</f>
        <v>0</v>
      </c>
      <c r="G53" s="46">
        <f t="shared" si="17"/>
        <v>0</v>
      </c>
      <c r="H53" s="120">
        <v>0</v>
      </c>
      <c r="I53" s="47">
        <v>15</v>
      </c>
      <c r="J53" s="48"/>
      <c r="K53" s="49"/>
      <c r="L53" s="50"/>
      <c r="M53" s="152"/>
      <c r="N53" s="48"/>
      <c r="O53" s="51"/>
      <c r="P53" s="130"/>
      <c r="Q53" s="50"/>
      <c r="R53" s="152"/>
      <c r="S53" s="48"/>
      <c r="T53" s="51"/>
      <c r="U53" s="130"/>
      <c r="V53" s="50"/>
      <c r="W53" s="152"/>
      <c r="X53" s="48"/>
      <c r="Y53" s="51"/>
      <c r="Z53" s="130"/>
      <c r="AA53" s="50"/>
      <c r="AB53" s="152"/>
      <c r="AC53" s="48"/>
      <c r="AD53" s="51"/>
      <c r="AE53" s="130"/>
      <c r="AF53" s="50"/>
      <c r="AG53" s="152"/>
      <c r="AH53" s="48"/>
      <c r="AI53" s="51"/>
      <c r="AJ53" s="50">
        <v>15</v>
      </c>
      <c r="AK53" s="156">
        <v>1</v>
      </c>
      <c r="AL53" s="68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</row>
    <row r="54" spans="1:52" s="70" customFormat="1" ht="48" customHeight="1" x14ac:dyDescent="0.25">
      <c r="A54" s="41" t="s">
        <v>86</v>
      </c>
      <c r="B54" s="196" t="s">
        <v>117</v>
      </c>
      <c r="C54" s="43"/>
      <c r="D54" s="44" t="s">
        <v>7</v>
      </c>
      <c r="E54" s="45">
        <f>SUM(F54,G54,I54)</f>
        <v>30</v>
      </c>
      <c r="F54" s="46">
        <f t="shared" si="17"/>
        <v>0</v>
      </c>
      <c r="G54" s="46">
        <f t="shared" si="17"/>
        <v>0</v>
      </c>
      <c r="H54" s="120">
        <v>0</v>
      </c>
      <c r="I54" s="47">
        <f>SUM(L54,Q54,V54,AA54,AF54,AJ54)</f>
        <v>30</v>
      </c>
      <c r="J54" s="48"/>
      <c r="K54" s="49"/>
      <c r="L54" s="50"/>
      <c r="M54" s="152"/>
      <c r="N54" s="48"/>
      <c r="O54" s="51"/>
      <c r="P54" s="130"/>
      <c r="Q54" s="50">
        <v>30</v>
      </c>
      <c r="R54" s="152">
        <v>2</v>
      </c>
      <c r="S54" s="48"/>
      <c r="T54" s="51"/>
      <c r="U54" s="130"/>
      <c r="V54" s="50"/>
      <c r="W54" s="152"/>
      <c r="X54" s="48"/>
      <c r="Y54" s="51"/>
      <c r="Z54" s="130"/>
      <c r="AA54" s="50"/>
      <c r="AB54" s="152"/>
      <c r="AC54" s="48"/>
      <c r="AD54" s="51"/>
      <c r="AE54" s="130"/>
      <c r="AF54" s="50"/>
      <c r="AG54" s="152"/>
      <c r="AH54" s="48"/>
      <c r="AI54" s="51"/>
      <c r="AJ54" s="50"/>
      <c r="AK54" s="156"/>
      <c r="AL54" s="68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</row>
    <row r="55" spans="1:52" s="2" customFormat="1" ht="54.75" customHeight="1" x14ac:dyDescent="0.25">
      <c r="A55" s="25" t="s">
        <v>87</v>
      </c>
      <c r="B55" s="196" t="s">
        <v>111</v>
      </c>
      <c r="C55" s="30"/>
      <c r="D55" s="31" t="s">
        <v>7</v>
      </c>
      <c r="E55" s="32">
        <f>SUM(F55,G55,I55)</f>
        <v>30</v>
      </c>
      <c r="F55" s="7">
        <f t="shared" si="17"/>
        <v>0</v>
      </c>
      <c r="G55" s="7">
        <f t="shared" si="17"/>
        <v>0</v>
      </c>
      <c r="H55" s="119">
        <v>0</v>
      </c>
      <c r="I55" s="29">
        <f>SUM(L55,Q55,V55,AA55,AF55,AJ55)</f>
        <v>30</v>
      </c>
      <c r="J55" s="9"/>
      <c r="K55" s="10"/>
      <c r="L55" s="16"/>
      <c r="M55" s="152"/>
      <c r="N55" s="9"/>
      <c r="O55" s="21"/>
      <c r="P55" s="130"/>
      <c r="Q55" s="16"/>
      <c r="R55" s="152"/>
      <c r="S55" s="9"/>
      <c r="T55" s="21"/>
      <c r="U55" s="130"/>
      <c r="V55" s="16">
        <v>30</v>
      </c>
      <c r="W55" s="152">
        <v>3</v>
      </c>
      <c r="X55" s="9"/>
      <c r="Y55" s="21"/>
      <c r="Z55" s="130"/>
      <c r="AA55" s="16"/>
      <c r="AB55" s="152"/>
      <c r="AC55" s="189"/>
      <c r="AD55" s="190"/>
      <c r="AE55" s="130"/>
      <c r="AF55" s="313"/>
      <c r="AG55" s="154"/>
      <c r="AH55" s="189"/>
      <c r="AI55" s="190"/>
      <c r="AJ55" s="313"/>
      <c r="AK55" s="157"/>
      <c r="AL55" s="309"/>
      <c r="AM55" s="310"/>
      <c r="AN55" s="310"/>
      <c r="AO55" s="310"/>
      <c r="AP55" s="310"/>
      <c r="AQ55" s="310"/>
      <c r="AR55" s="310"/>
      <c r="AS55" s="310"/>
      <c r="AT55" s="310"/>
      <c r="AU55" s="310"/>
      <c r="AV55" s="310"/>
      <c r="AW55" s="310"/>
      <c r="AX55" s="310"/>
      <c r="AY55" s="310"/>
      <c r="AZ55" s="310"/>
    </row>
    <row r="56" spans="1:52" s="70" customFormat="1" ht="61.5" customHeight="1" x14ac:dyDescent="0.25">
      <c r="A56" s="41" t="s">
        <v>88</v>
      </c>
      <c r="B56" s="72" t="s">
        <v>139</v>
      </c>
      <c r="C56" s="43"/>
      <c r="D56" s="44" t="s">
        <v>7</v>
      </c>
      <c r="E56" s="45">
        <f>SUM(F56,G56,I56)</f>
        <v>30</v>
      </c>
      <c r="F56" s="46">
        <f t="shared" si="17"/>
        <v>0</v>
      </c>
      <c r="G56" s="46">
        <f t="shared" si="17"/>
        <v>0</v>
      </c>
      <c r="H56" s="120">
        <v>0</v>
      </c>
      <c r="I56" s="47">
        <f>SUM(L56,Q56,V56,AA56,AF56,AJ56)</f>
        <v>30</v>
      </c>
      <c r="J56" s="48"/>
      <c r="K56" s="49"/>
      <c r="L56" s="50"/>
      <c r="M56" s="152"/>
      <c r="N56" s="48"/>
      <c r="O56" s="51"/>
      <c r="P56" s="130"/>
      <c r="Q56" s="50"/>
      <c r="R56" s="152"/>
      <c r="S56" s="48"/>
      <c r="T56" s="51"/>
      <c r="U56" s="130"/>
      <c r="V56" s="50"/>
      <c r="W56" s="152"/>
      <c r="X56" s="48"/>
      <c r="Y56" s="51"/>
      <c r="Z56" s="130"/>
      <c r="AA56" s="50">
        <v>30</v>
      </c>
      <c r="AB56" s="152">
        <v>2</v>
      </c>
      <c r="AC56" s="57"/>
      <c r="AD56" s="61"/>
      <c r="AE56" s="130"/>
      <c r="AF56" s="60"/>
      <c r="AG56" s="154"/>
      <c r="AH56" s="57"/>
      <c r="AI56" s="61"/>
      <c r="AJ56" s="60"/>
      <c r="AK56" s="157"/>
      <c r="AL56" s="68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</row>
    <row r="57" spans="1:52" s="70" customFormat="1" ht="25.5" customHeight="1" x14ac:dyDescent="0.25">
      <c r="A57" s="238" t="s">
        <v>89</v>
      </c>
      <c r="B57" s="126" t="s">
        <v>63</v>
      </c>
      <c r="C57" s="127"/>
      <c r="D57" s="102" t="s">
        <v>7</v>
      </c>
      <c r="E57" s="87">
        <v>45</v>
      </c>
      <c r="F57" s="88">
        <v>0</v>
      </c>
      <c r="G57" s="88">
        <v>0</v>
      </c>
      <c r="H57" s="121">
        <v>0</v>
      </c>
      <c r="I57" s="89">
        <v>45</v>
      </c>
      <c r="J57" s="57"/>
      <c r="K57" s="59"/>
      <c r="L57" s="60"/>
      <c r="M57" s="154"/>
      <c r="N57" s="57"/>
      <c r="O57" s="61"/>
      <c r="P57" s="131"/>
      <c r="Q57" s="60">
        <v>45</v>
      </c>
      <c r="R57" s="154">
        <v>2</v>
      </c>
      <c r="S57" s="57"/>
      <c r="T57" s="61"/>
      <c r="U57" s="131"/>
      <c r="V57" s="60"/>
      <c r="W57" s="154"/>
      <c r="X57" s="57"/>
      <c r="Y57" s="61"/>
      <c r="Z57" s="131"/>
      <c r="AA57" s="60"/>
      <c r="AB57" s="154"/>
      <c r="AC57" s="57"/>
      <c r="AD57" s="61"/>
      <c r="AE57" s="131"/>
      <c r="AF57" s="60"/>
      <c r="AG57" s="154"/>
      <c r="AH57" s="57"/>
      <c r="AI57" s="61"/>
      <c r="AJ57" s="60"/>
      <c r="AK57" s="157"/>
      <c r="AL57" s="68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</row>
    <row r="58" spans="1:52" s="70" customFormat="1" ht="13.8" thickBot="1" x14ac:dyDescent="0.3">
      <c r="A58" s="201" t="s">
        <v>90</v>
      </c>
      <c r="B58" s="126" t="s">
        <v>41</v>
      </c>
      <c r="C58" s="127"/>
      <c r="D58" s="102" t="s">
        <v>7</v>
      </c>
      <c r="E58" s="96">
        <f>SUM(F58,G58,I58)</f>
        <v>0</v>
      </c>
      <c r="F58" s="97">
        <f>SUM(J58,N58,S58,X58,AC58,AH58)</f>
        <v>0</v>
      </c>
      <c r="G58" s="97">
        <f>SUM(K58,O58,T58,Y58,AD58,AI58)</f>
        <v>0</v>
      </c>
      <c r="H58" s="122">
        <v>0</v>
      </c>
      <c r="I58" s="98">
        <f>SUM(L58,Q58,V58,AA58,AF58,AJ58)</f>
        <v>0</v>
      </c>
      <c r="J58" s="57"/>
      <c r="K58" s="59"/>
      <c r="L58" s="60"/>
      <c r="M58" s="154"/>
      <c r="N58" s="57"/>
      <c r="O58" s="61"/>
      <c r="P58" s="131"/>
      <c r="Q58" s="60"/>
      <c r="R58" s="166"/>
      <c r="S58" s="57"/>
      <c r="T58" s="61"/>
      <c r="U58" s="131"/>
      <c r="V58" s="60"/>
      <c r="W58" s="154"/>
      <c r="X58" s="57"/>
      <c r="Y58" s="61"/>
      <c r="Z58" s="131"/>
      <c r="AA58" s="60"/>
      <c r="AB58" s="154"/>
      <c r="AC58" s="62"/>
      <c r="AD58" s="61"/>
      <c r="AE58" s="131"/>
      <c r="AF58" s="60"/>
      <c r="AG58" s="154"/>
      <c r="AH58" s="57"/>
      <c r="AI58" s="63"/>
      <c r="AJ58" s="60"/>
      <c r="AK58" s="154">
        <v>10</v>
      </c>
      <c r="AL58" s="68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</row>
    <row r="59" spans="1:52" s="70" customFormat="1" ht="13.8" thickBot="1" x14ac:dyDescent="0.3">
      <c r="A59" s="241" t="s">
        <v>13</v>
      </c>
      <c r="B59" s="242"/>
      <c r="C59" s="242"/>
      <c r="D59" s="243"/>
      <c r="E59" s="139">
        <f>SUM(E25:E58)</f>
        <v>945</v>
      </c>
      <c r="F59" s="139">
        <f>SUM(F25:F58)</f>
        <v>120</v>
      </c>
      <c r="G59" s="139">
        <f>SUM(G25:G58)</f>
        <v>30</v>
      </c>
      <c r="H59" s="184">
        <v>0</v>
      </c>
      <c r="I59" s="185">
        <f t="shared" ref="I59:AK59" si="18">SUM(I25:I58)</f>
        <v>795</v>
      </c>
      <c r="J59" s="76">
        <f t="shared" si="18"/>
        <v>15</v>
      </c>
      <c r="K59" s="77">
        <f t="shared" si="18"/>
        <v>0</v>
      </c>
      <c r="L59" s="78">
        <f t="shared" si="18"/>
        <v>170</v>
      </c>
      <c r="M59" s="153">
        <f t="shared" si="18"/>
        <v>13</v>
      </c>
      <c r="N59" s="76">
        <f t="shared" si="18"/>
        <v>25</v>
      </c>
      <c r="O59" s="77">
        <f t="shared" si="18"/>
        <v>0</v>
      </c>
      <c r="P59" s="132">
        <f t="shared" si="18"/>
        <v>0</v>
      </c>
      <c r="Q59" s="78">
        <f t="shared" si="18"/>
        <v>210</v>
      </c>
      <c r="R59" s="153">
        <f t="shared" si="18"/>
        <v>18</v>
      </c>
      <c r="S59" s="76">
        <f t="shared" si="18"/>
        <v>0</v>
      </c>
      <c r="T59" s="77">
        <f t="shared" si="18"/>
        <v>0</v>
      </c>
      <c r="U59" s="132">
        <f t="shared" si="18"/>
        <v>0</v>
      </c>
      <c r="V59" s="78">
        <f t="shared" si="18"/>
        <v>170</v>
      </c>
      <c r="W59" s="153">
        <f t="shared" si="18"/>
        <v>13</v>
      </c>
      <c r="X59" s="76">
        <f t="shared" si="18"/>
        <v>25</v>
      </c>
      <c r="Y59" s="77">
        <f t="shared" si="18"/>
        <v>30</v>
      </c>
      <c r="Z59" s="132">
        <f t="shared" si="18"/>
        <v>0</v>
      </c>
      <c r="AA59" s="78">
        <f t="shared" si="18"/>
        <v>80</v>
      </c>
      <c r="AB59" s="153">
        <f t="shared" si="18"/>
        <v>10</v>
      </c>
      <c r="AC59" s="76">
        <f t="shared" si="18"/>
        <v>55</v>
      </c>
      <c r="AD59" s="77">
        <f t="shared" si="18"/>
        <v>0</v>
      </c>
      <c r="AE59" s="132">
        <f t="shared" si="18"/>
        <v>0</v>
      </c>
      <c r="AF59" s="78">
        <f t="shared" si="18"/>
        <v>90</v>
      </c>
      <c r="AG59" s="153">
        <f t="shared" si="18"/>
        <v>15</v>
      </c>
      <c r="AH59" s="76">
        <f t="shared" si="18"/>
        <v>15</v>
      </c>
      <c r="AI59" s="77">
        <f t="shared" si="18"/>
        <v>0</v>
      </c>
      <c r="AJ59" s="78">
        <f t="shared" si="18"/>
        <v>60</v>
      </c>
      <c r="AK59" s="153">
        <f t="shared" si="18"/>
        <v>19</v>
      </c>
      <c r="AL59" s="68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</row>
    <row r="60" spans="1:52" s="70" customFormat="1" ht="13.8" thickBot="1" x14ac:dyDescent="0.3">
      <c r="A60" s="241" t="s">
        <v>67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3"/>
      <c r="AL60" s="68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</row>
    <row r="61" spans="1:52" s="70" customFormat="1" ht="33" customHeight="1" x14ac:dyDescent="0.25">
      <c r="A61" s="202" t="s">
        <v>91</v>
      </c>
      <c r="B61" s="71" t="s">
        <v>70</v>
      </c>
      <c r="C61" s="146"/>
      <c r="D61" s="147"/>
      <c r="E61" s="145">
        <v>30</v>
      </c>
      <c r="F61" s="142">
        <v>30</v>
      </c>
      <c r="G61" s="142">
        <f>SUM(K61,O61,T61,Y61,AD61,AI61)</f>
        <v>0</v>
      </c>
      <c r="H61" s="143">
        <v>0</v>
      </c>
      <c r="I61" s="144">
        <v>0</v>
      </c>
      <c r="J61" s="80">
        <v>30</v>
      </c>
      <c r="K61" s="83"/>
      <c r="L61" s="82"/>
      <c r="M61" s="155">
        <v>2</v>
      </c>
      <c r="N61" s="80"/>
      <c r="O61" s="83"/>
      <c r="P61" s="133"/>
      <c r="Q61" s="83"/>
      <c r="R61" s="155"/>
      <c r="S61" s="80"/>
      <c r="T61" s="83"/>
      <c r="U61" s="134"/>
      <c r="V61" s="84"/>
      <c r="W61" s="155"/>
      <c r="X61" s="80"/>
      <c r="Y61" s="83"/>
      <c r="Z61" s="134"/>
      <c r="AA61" s="84"/>
      <c r="AB61" s="155"/>
      <c r="AC61" s="80"/>
      <c r="AD61" s="83"/>
      <c r="AE61" s="134"/>
      <c r="AF61" s="47"/>
      <c r="AG61" s="155"/>
      <c r="AH61" s="85"/>
      <c r="AI61" s="46"/>
      <c r="AJ61" s="47"/>
      <c r="AK61" s="171"/>
      <c r="AL61" s="68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</row>
    <row r="62" spans="1:52" s="70" customFormat="1" ht="30.75" customHeight="1" x14ac:dyDescent="0.25">
      <c r="A62" s="202" t="s">
        <v>92</v>
      </c>
      <c r="B62" s="86" t="s">
        <v>71</v>
      </c>
      <c r="C62" s="128"/>
      <c r="D62" s="81" t="s">
        <v>7</v>
      </c>
      <c r="E62" s="91">
        <f>SUM(F62,G62,I62)</f>
        <v>15</v>
      </c>
      <c r="F62" s="88">
        <f>SUM(J62,N62,S62,X62,AC62,AH62)</f>
        <v>15</v>
      </c>
      <c r="G62" s="88">
        <f>SUM(K62,O62,T62,Y62,AD62,AI62)</f>
        <v>0</v>
      </c>
      <c r="H62" s="121">
        <v>0</v>
      </c>
      <c r="I62" s="89">
        <f>SUM(L62,Q62,V62,AA62,AF62,AJ62)</f>
        <v>0</v>
      </c>
      <c r="J62" s="80">
        <v>15</v>
      </c>
      <c r="K62" s="83"/>
      <c r="L62" s="82"/>
      <c r="M62" s="155">
        <v>1</v>
      </c>
      <c r="N62" s="80"/>
      <c r="O62" s="83"/>
      <c r="P62" s="134"/>
      <c r="Q62" s="90"/>
      <c r="R62" s="155"/>
      <c r="S62" s="80"/>
      <c r="T62" s="83"/>
      <c r="U62" s="134"/>
      <c r="V62" s="84"/>
      <c r="W62" s="155"/>
      <c r="X62" s="80"/>
      <c r="Y62" s="83"/>
      <c r="Z62" s="134"/>
      <c r="AA62" s="84"/>
      <c r="AB62" s="155"/>
      <c r="AC62" s="80"/>
      <c r="AD62" s="83"/>
      <c r="AE62" s="134"/>
      <c r="AF62" s="47"/>
      <c r="AG62" s="155"/>
      <c r="AH62" s="85"/>
      <c r="AI62" s="46"/>
      <c r="AJ62" s="47"/>
      <c r="AK62" s="171"/>
      <c r="AL62" s="68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s="70" customFormat="1" ht="30.75" customHeight="1" x14ac:dyDescent="0.25">
      <c r="A63" s="202" t="s">
        <v>93</v>
      </c>
      <c r="B63" s="86" t="s">
        <v>150</v>
      </c>
      <c r="C63" s="128"/>
      <c r="D63" s="81" t="s">
        <v>7</v>
      </c>
      <c r="E63" s="91">
        <v>15</v>
      </c>
      <c r="F63" s="88">
        <v>15</v>
      </c>
      <c r="G63" s="88">
        <v>0</v>
      </c>
      <c r="H63" s="121">
        <v>0</v>
      </c>
      <c r="I63" s="89">
        <v>0</v>
      </c>
      <c r="J63" s="80">
        <v>15</v>
      </c>
      <c r="K63" s="83"/>
      <c r="L63" s="82"/>
      <c r="M63" s="155">
        <v>1</v>
      </c>
      <c r="N63" s="80"/>
      <c r="O63" s="83"/>
      <c r="P63" s="134"/>
      <c r="Q63" s="90"/>
      <c r="R63" s="155"/>
      <c r="S63" s="80"/>
      <c r="T63" s="83"/>
      <c r="U63" s="134"/>
      <c r="V63" s="84"/>
      <c r="W63" s="155"/>
      <c r="X63" s="80"/>
      <c r="Y63" s="83"/>
      <c r="Z63" s="134"/>
      <c r="AA63" s="84"/>
      <c r="AB63" s="155"/>
      <c r="AC63" s="80"/>
      <c r="AD63" s="83"/>
      <c r="AE63" s="134"/>
      <c r="AF63" s="47"/>
      <c r="AG63" s="155"/>
      <c r="AH63" s="85"/>
      <c r="AI63" s="46"/>
      <c r="AJ63" s="47"/>
      <c r="AK63" s="171"/>
      <c r="AL63" s="68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</row>
    <row r="64" spans="1:52" s="70" customFormat="1" ht="25.5" customHeight="1" x14ac:dyDescent="0.25">
      <c r="A64" s="202" t="s">
        <v>104</v>
      </c>
      <c r="B64" s="86" t="s">
        <v>112</v>
      </c>
      <c r="C64" s="105"/>
      <c r="D64" s="44" t="s">
        <v>7</v>
      </c>
      <c r="E64" s="91">
        <f>SUM(F64,G64,I64)</f>
        <v>30</v>
      </c>
      <c r="F64" s="88">
        <f t="shared" ref="F64:G65" si="19">SUM(J64,N64,S64,X64,AC64,AH64)</f>
        <v>0</v>
      </c>
      <c r="G64" s="88">
        <f t="shared" si="19"/>
        <v>0</v>
      </c>
      <c r="H64" s="121">
        <v>0</v>
      </c>
      <c r="I64" s="89">
        <f>SUM(L64,Q64,V64,AA64,AF64,AJ64)</f>
        <v>30</v>
      </c>
      <c r="J64" s="48"/>
      <c r="K64" s="90"/>
      <c r="L64" s="55"/>
      <c r="M64" s="156"/>
      <c r="N64" s="48"/>
      <c r="O64" s="90"/>
      <c r="P64" s="135"/>
      <c r="Q64" s="90">
        <v>30</v>
      </c>
      <c r="R64" s="156">
        <v>2</v>
      </c>
      <c r="S64" s="48"/>
      <c r="T64" s="90"/>
      <c r="U64" s="135"/>
      <c r="V64" s="50"/>
      <c r="W64" s="156"/>
      <c r="X64" s="48"/>
      <c r="Y64" s="90"/>
      <c r="Z64" s="135"/>
      <c r="AA64" s="50"/>
      <c r="AB64" s="156"/>
      <c r="AC64" s="48"/>
      <c r="AD64" s="90"/>
      <c r="AE64" s="135"/>
      <c r="AF64" s="89"/>
      <c r="AG64" s="156"/>
      <c r="AH64" s="91"/>
      <c r="AI64" s="88"/>
      <c r="AJ64" s="89"/>
      <c r="AK64" s="149"/>
      <c r="AL64" s="68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s="70" customFormat="1" ht="39" customHeight="1" thickBot="1" x14ac:dyDescent="0.3">
      <c r="A65" s="202" t="s">
        <v>94</v>
      </c>
      <c r="B65" s="67" t="s">
        <v>72</v>
      </c>
      <c r="C65" s="128"/>
      <c r="D65" s="81" t="s">
        <v>7</v>
      </c>
      <c r="E65" s="85">
        <f>SUM(F65,G65,I65)</f>
        <v>15</v>
      </c>
      <c r="F65" s="46">
        <f t="shared" si="19"/>
        <v>15</v>
      </c>
      <c r="G65" s="46">
        <f t="shared" si="19"/>
        <v>0</v>
      </c>
      <c r="H65" s="120">
        <v>0</v>
      </c>
      <c r="I65" s="47">
        <f>SUM(L65,Q65,V65,AA65,AF65,AJ65)</f>
        <v>0</v>
      </c>
      <c r="J65" s="80">
        <v>15</v>
      </c>
      <c r="K65" s="83"/>
      <c r="L65" s="82"/>
      <c r="M65" s="155">
        <v>1</v>
      </c>
      <c r="N65" s="80"/>
      <c r="O65" s="83"/>
      <c r="P65" s="134"/>
      <c r="Q65" s="90"/>
      <c r="R65" s="155"/>
      <c r="S65" s="80"/>
      <c r="T65" s="83"/>
      <c r="U65" s="134"/>
      <c r="V65" s="84"/>
      <c r="W65" s="155"/>
      <c r="X65" s="80"/>
      <c r="Y65" s="83"/>
      <c r="Z65" s="134"/>
      <c r="AA65" s="84"/>
      <c r="AB65" s="155"/>
      <c r="AC65" s="80"/>
      <c r="AD65" s="83"/>
      <c r="AE65" s="134"/>
      <c r="AF65" s="92"/>
      <c r="AG65" s="168"/>
      <c r="AH65" s="93"/>
      <c r="AI65" s="94"/>
      <c r="AJ65" s="92"/>
      <c r="AK65" s="161"/>
      <c r="AL65" s="68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s="70" customFormat="1" ht="13.8" thickBot="1" x14ac:dyDescent="0.3">
      <c r="A66" s="241" t="s">
        <v>13</v>
      </c>
      <c r="B66" s="242"/>
      <c r="C66" s="242"/>
      <c r="D66" s="243"/>
      <c r="E66" s="141">
        <f>SUM(E61:E65)</f>
        <v>105</v>
      </c>
      <c r="F66" s="141">
        <f>SUM(F61:F65)</f>
        <v>75</v>
      </c>
      <c r="G66" s="141">
        <f>SUM(G61:G65)</f>
        <v>0</v>
      </c>
      <c r="H66" s="182">
        <v>0</v>
      </c>
      <c r="I66" s="183">
        <f t="shared" ref="I66:O66" si="20">SUM(I61:I65)</f>
        <v>30</v>
      </c>
      <c r="J66" s="76">
        <f t="shared" si="20"/>
        <v>75</v>
      </c>
      <c r="K66" s="77">
        <f t="shared" si="20"/>
        <v>0</v>
      </c>
      <c r="L66" s="78">
        <f t="shared" si="20"/>
        <v>0</v>
      </c>
      <c r="M66" s="153">
        <f t="shared" si="20"/>
        <v>5</v>
      </c>
      <c r="N66" s="76">
        <f t="shared" si="20"/>
        <v>0</v>
      </c>
      <c r="O66" s="77">
        <f t="shared" si="20"/>
        <v>0</v>
      </c>
      <c r="P66" s="132">
        <v>0</v>
      </c>
      <c r="Q66" s="78">
        <f>SUM(Q61:Q65)</f>
        <v>30</v>
      </c>
      <c r="R66" s="153">
        <f>SUM(R61:R65)</f>
        <v>2</v>
      </c>
      <c r="S66" s="76">
        <f>SUM(S61:S65)</f>
        <v>0</v>
      </c>
      <c r="T66" s="77">
        <f>SUM(T61:T65)</f>
        <v>0</v>
      </c>
      <c r="U66" s="132">
        <v>0</v>
      </c>
      <c r="V66" s="78">
        <f t="shared" ref="V66:AK66" si="21">SUM(V61:V65)</f>
        <v>0</v>
      </c>
      <c r="W66" s="153">
        <f t="shared" si="21"/>
        <v>0</v>
      </c>
      <c r="X66" s="76">
        <f t="shared" si="21"/>
        <v>0</v>
      </c>
      <c r="Y66" s="77">
        <f t="shared" si="21"/>
        <v>0</v>
      </c>
      <c r="Z66" s="132">
        <f t="shared" si="21"/>
        <v>0</v>
      </c>
      <c r="AA66" s="78">
        <f t="shared" si="21"/>
        <v>0</v>
      </c>
      <c r="AB66" s="153">
        <f t="shared" si="21"/>
        <v>0</v>
      </c>
      <c r="AC66" s="76">
        <f t="shared" si="21"/>
        <v>0</v>
      </c>
      <c r="AD66" s="77">
        <f t="shared" si="21"/>
        <v>0</v>
      </c>
      <c r="AE66" s="132">
        <f t="shared" si="21"/>
        <v>0</v>
      </c>
      <c r="AF66" s="78">
        <f t="shared" si="21"/>
        <v>0</v>
      </c>
      <c r="AG66" s="153">
        <f t="shared" si="21"/>
        <v>0</v>
      </c>
      <c r="AH66" s="76">
        <f t="shared" si="21"/>
        <v>0</v>
      </c>
      <c r="AI66" s="77">
        <f t="shared" si="21"/>
        <v>0</v>
      </c>
      <c r="AJ66" s="78">
        <f t="shared" si="21"/>
        <v>0</v>
      </c>
      <c r="AK66" s="153">
        <f t="shared" si="21"/>
        <v>0</v>
      </c>
      <c r="AL66" s="68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</row>
    <row r="67" spans="1:52" s="70" customFormat="1" ht="13.8" thickBot="1" x14ac:dyDescent="0.3">
      <c r="A67" s="241" t="s">
        <v>68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3"/>
      <c r="AL67" s="68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</row>
    <row r="68" spans="1:52" s="73" customFormat="1" ht="32.25" customHeight="1" x14ac:dyDescent="0.25">
      <c r="A68" s="203" t="s">
        <v>166</v>
      </c>
      <c r="B68" s="56" t="s">
        <v>119</v>
      </c>
      <c r="C68" s="57"/>
      <c r="D68" s="58" t="s">
        <v>7</v>
      </c>
      <c r="E68" s="45">
        <f>SUM(F68,G68,I68)</f>
        <v>15</v>
      </c>
      <c r="F68" s="46">
        <f t="shared" ref="F68:G70" si="22">SUM(J68,N68,S68,X68,AC68,AH68)</f>
        <v>0</v>
      </c>
      <c r="G68" s="46">
        <f t="shared" si="22"/>
        <v>0</v>
      </c>
      <c r="H68" s="120">
        <v>0</v>
      </c>
      <c r="I68" s="47">
        <f>SUM(L68,Q68,V68,AA68,AF68,AJ68)</f>
        <v>15</v>
      </c>
      <c r="J68" s="57"/>
      <c r="K68" s="59"/>
      <c r="L68" s="60"/>
      <c r="M68" s="154"/>
      <c r="N68" s="57"/>
      <c r="O68" s="61"/>
      <c r="P68" s="130"/>
      <c r="Q68" s="59"/>
      <c r="R68" s="154"/>
      <c r="S68" s="62"/>
      <c r="T68" s="61"/>
      <c r="U68" s="130"/>
      <c r="V68" s="61"/>
      <c r="W68" s="154"/>
      <c r="X68" s="57"/>
      <c r="Y68" s="61"/>
      <c r="Z68" s="130"/>
      <c r="AA68" s="60"/>
      <c r="AB68" s="154"/>
      <c r="AC68" s="57"/>
      <c r="AD68" s="59"/>
      <c r="AE68" s="130"/>
      <c r="AF68" s="64">
        <v>15</v>
      </c>
      <c r="AG68" s="157">
        <v>1</v>
      </c>
      <c r="AH68" s="62"/>
      <c r="AI68" s="57"/>
      <c r="AJ68" s="64"/>
      <c r="AK68" s="174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</row>
    <row r="69" spans="1:52" s="104" customFormat="1" ht="21.75" customHeight="1" x14ac:dyDescent="0.25">
      <c r="A69" s="203" t="s">
        <v>167</v>
      </c>
      <c r="B69" s="101" t="s">
        <v>144</v>
      </c>
      <c r="C69" s="57"/>
      <c r="D69" s="58" t="s">
        <v>7</v>
      </c>
      <c r="E69" s="45">
        <v>15</v>
      </c>
      <c r="F69" s="46">
        <f t="shared" si="22"/>
        <v>15</v>
      </c>
      <c r="G69" s="46">
        <f t="shared" si="22"/>
        <v>0</v>
      </c>
      <c r="H69" s="120">
        <v>0</v>
      </c>
      <c r="I69" s="47">
        <v>0</v>
      </c>
      <c r="J69" s="57">
        <v>15</v>
      </c>
      <c r="K69" s="59"/>
      <c r="L69" s="60">
        <v>0</v>
      </c>
      <c r="M69" s="163">
        <v>1</v>
      </c>
      <c r="N69" s="57"/>
      <c r="O69" s="61"/>
      <c r="P69" s="130"/>
      <c r="Q69" s="59"/>
      <c r="R69" s="154"/>
      <c r="S69" s="105"/>
      <c r="T69" s="61"/>
      <c r="U69" s="130"/>
      <c r="V69" s="61"/>
      <c r="W69" s="154"/>
      <c r="X69" s="57"/>
      <c r="Y69" s="61"/>
      <c r="Z69" s="130"/>
      <c r="AA69" s="60"/>
      <c r="AB69" s="154"/>
      <c r="AC69" s="57"/>
      <c r="AD69" s="59"/>
      <c r="AE69" s="130"/>
      <c r="AF69" s="64"/>
      <c r="AG69" s="157"/>
      <c r="AH69" s="48"/>
      <c r="AI69" s="90"/>
      <c r="AJ69" s="50"/>
      <c r="AK69" s="175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</row>
    <row r="70" spans="1:52" s="73" customFormat="1" ht="61.5" customHeight="1" thickBot="1" x14ac:dyDescent="0.3">
      <c r="A70" s="203" t="s">
        <v>95</v>
      </c>
      <c r="B70" s="239" t="s">
        <v>146</v>
      </c>
      <c r="C70" s="57"/>
      <c r="D70" s="58" t="s">
        <v>7</v>
      </c>
      <c r="E70" s="96">
        <f>SUM(F70,G70,I70)</f>
        <v>30</v>
      </c>
      <c r="F70" s="97">
        <f t="shared" si="22"/>
        <v>0</v>
      </c>
      <c r="G70" s="97">
        <f t="shared" si="22"/>
        <v>0</v>
      </c>
      <c r="H70" s="122">
        <v>0</v>
      </c>
      <c r="I70" s="98">
        <f>SUM(L70,Q70,V70,AA70,AF70,AJ70)</f>
        <v>30</v>
      </c>
      <c r="J70" s="57"/>
      <c r="K70" s="59"/>
      <c r="L70" s="60"/>
      <c r="M70" s="154"/>
      <c r="N70" s="57"/>
      <c r="O70" s="61"/>
      <c r="P70" s="131"/>
      <c r="Q70" s="59"/>
      <c r="R70" s="154"/>
      <c r="S70" s="62"/>
      <c r="T70" s="61"/>
      <c r="U70" s="131"/>
      <c r="V70" s="61"/>
      <c r="W70" s="154"/>
      <c r="X70" s="57"/>
      <c r="Y70" s="61"/>
      <c r="Z70" s="131"/>
      <c r="AA70" s="60"/>
      <c r="AB70" s="154"/>
      <c r="AC70" s="57"/>
      <c r="AD70" s="59"/>
      <c r="AE70" s="131"/>
      <c r="AF70" s="64">
        <v>30</v>
      </c>
      <c r="AG70" s="157">
        <v>3</v>
      </c>
      <c r="AH70" s="62"/>
      <c r="AI70" s="57"/>
      <c r="AJ70" s="64"/>
      <c r="AK70" s="174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</row>
    <row r="71" spans="1:52" s="70" customFormat="1" ht="13.8" thickBot="1" x14ac:dyDescent="0.3">
      <c r="A71" s="236" t="s">
        <v>140</v>
      </c>
      <c r="B71" s="236"/>
      <c r="C71" s="237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3"/>
      <c r="AL71" s="68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</row>
    <row r="72" spans="1:52" s="70" customFormat="1" ht="17.25" customHeight="1" x14ac:dyDescent="0.25">
      <c r="A72" s="227" t="s">
        <v>151</v>
      </c>
      <c r="B72" s="226" t="s">
        <v>42</v>
      </c>
      <c r="C72" s="148" t="s">
        <v>6</v>
      </c>
      <c r="D72" s="228"/>
      <c r="E72" s="96">
        <v>90</v>
      </c>
      <c r="F72" s="97">
        <v>45</v>
      </c>
      <c r="G72" s="97">
        <f t="shared" ref="F72:G76" si="23">SUM(K72,O72,T72,Y72,AD72,AI72)</f>
        <v>0</v>
      </c>
      <c r="H72" s="122">
        <v>0</v>
      </c>
      <c r="I72" s="98">
        <v>45</v>
      </c>
      <c r="J72" s="95"/>
      <c r="K72" s="229"/>
      <c r="L72" s="100"/>
      <c r="M72" s="172"/>
      <c r="N72" s="95">
        <v>15</v>
      </c>
      <c r="O72" s="230"/>
      <c r="P72" s="231"/>
      <c r="Q72" s="229">
        <v>30</v>
      </c>
      <c r="R72" s="232">
        <v>3</v>
      </c>
      <c r="S72" s="95">
        <v>15</v>
      </c>
      <c r="T72" s="230"/>
      <c r="U72" s="231"/>
      <c r="V72" s="230">
        <v>30</v>
      </c>
      <c r="W72" s="232">
        <v>3</v>
      </c>
      <c r="X72" s="95"/>
      <c r="Y72" s="230"/>
      <c r="Z72" s="231"/>
      <c r="AA72" s="100"/>
      <c r="AB72" s="232"/>
      <c r="AC72" s="95"/>
      <c r="AD72" s="230"/>
      <c r="AE72" s="231"/>
      <c r="AF72" s="99"/>
      <c r="AG72" s="232"/>
      <c r="AH72" s="95"/>
      <c r="AI72" s="230"/>
      <c r="AJ72" s="100"/>
      <c r="AK72" s="233"/>
      <c r="AL72" s="68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</row>
    <row r="73" spans="1:52" s="70" customFormat="1" ht="27.75" customHeight="1" x14ac:dyDescent="0.25">
      <c r="A73" s="235" t="s">
        <v>152</v>
      </c>
      <c r="B73" s="86" t="s">
        <v>141</v>
      </c>
      <c r="C73" s="48" t="s">
        <v>6</v>
      </c>
      <c r="D73" s="234"/>
      <c r="E73" s="87">
        <v>90</v>
      </c>
      <c r="F73" s="88">
        <v>45</v>
      </c>
      <c r="G73" s="88">
        <f t="shared" si="23"/>
        <v>0</v>
      </c>
      <c r="H73" s="121">
        <v>0</v>
      </c>
      <c r="I73" s="89">
        <v>45</v>
      </c>
      <c r="J73" s="48"/>
      <c r="K73" s="49"/>
      <c r="L73" s="50"/>
      <c r="M73" s="162"/>
      <c r="N73" s="48"/>
      <c r="O73" s="51"/>
      <c r="P73" s="130"/>
      <c r="Q73" s="49"/>
      <c r="R73" s="152"/>
      <c r="S73" s="48">
        <v>15</v>
      </c>
      <c r="T73" s="51"/>
      <c r="U73" s="130"/>
      <c r="V73" s="51">
        <v>30</v>
      </c>
      <c r="W73" s="152">
        <v>3</v>
      </c>
      <c r="X73" s="48">
        <v>15</v>
      </c>
      <c r="Y73" s="51"/>
      <c r="Z73" s="130"/>
      <c r="AA73" s="50">
        <v>30</v>
      </c>
      <c r="AB73" s="152">
        <v>3</v>
      </c>
      <c r="AC73" s="48"/>
      <c r="AD73" s="51"/>
      <c r="AE73" s="130"/>
      <c r="AF73" s="55"/>
      <c r="AG73" s="152"/>
      <c r="AH73" s="48"/>
      <c r="AI73" s="51"/>
      <c r="AJ73" s="50"/>
      <c r="AK73" s="173"/>
      <c r="AL73" s="68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</row>
    <row r="74" spans="1:52" s="70" customFormat="1" ht="18" customHeight="1" thickBot="1" x14ac:dyDescent="0.3">
      <c r="A74" s="203" t="s">
        <v>96</v>
      </c>
      <c r="B74" s="106" t="s">
        <v>157</v>
      </c>
      <c r="C74" s="218"/>
      <c r="D74" s="58" t="s">
        <v>7</v>
      </c>
      <c r="E74" s="108">
        <v>30</v>
      </c>
      <c r="F74" s="109">
        <v>0</v>
      </c>
      <c r="G74" s="109">
        <v>0</v>
      </c>
      <c r="H74" s="123">
        <v>0</v>
      </c>
      <c r="I74" s="110">
        <f>SUM(L74,Q74,V74,AA74,AF74,AJ74)</f>
        <v>0</v>
      </c>
      <c r="J74" s="75"/>
      <c r="K74" s="111"/>
      <c r="L74" s="74"/>
      <c r="M74" s="164"/>
      <c r="N74" s="244">
        <v>30</v>
      </c>
      <c r="O74" s="245"/>
      <c r="P74" s="245"/>
      <c r="Q74" s="246"/>
      <c r="R74" s="150">
        <v>1</v>
      </c>
      <c r="S74" s="247"/>
      <c r="T74" s="248"/>
      <c r="U74" s="248"/>
      <c r="V74" s="249"/>
      <c r="W74" s="166"/>
      <c r="X74" s="247"/>
      <c r="Y74" s="245"/>
      <c r="Z74" s="245"/>
      <c r="AA74" s="246"/>
      <c r="AB74" s="166"/>
      <c r="AC74" s="247"/>
      <c r="AD74" s="248"/>
      <c r="AE74" s="248"/>
      <c r="AF74" s="249"/>
      <c r="AG74" s="166"/>
      <c r="AH74" s="247"/>
      <c r="AI74" s="248"/>
      <c r="AJ74" s="249"/>
      <c r="AK74" s="176"/>
      <c r="AL74" s="68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</row>
    <row r="75" spans="1:52" s="70" customFormat="1" ht="17.25" customHeight="1" thickBot="1" x14ac:dyDescent="0.3">
      <c r="A75" s="241" t="s">
        <v>142</v>
      </c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2"/>
      <c r="AL75" s="68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</row>
    <row r="76" spans="1:52" s="70" customFormat="1" ht="14.25" customHeight="1" x14ac:dyDescent="0.25">
      <c r="A76" s="203" t="s">
        <v>127</v>
      </c>
      <c r="B76" s="86" t="s">
        <v>43</v>
      </c>
      <c r="C76" s="48" t="s">
        <v>6</v>
      </c>
      <c r="D76" s="44"/>
      <c r="E76" s="45">
        <f>SUM(F76,G76,I76)</f>
        <v>45</v>
      </c>
      <c r="F76" s="46">
        <f t="shared" si="23"/>
        <v>15</v>
      </c>
      <c r="G76" s="46">
        <f t="shared" si="23"/>
        <v>0</v>
      </c>
      <c r="H76" s="120">
        <v>0</v>
      </c>
      <c r="I76" s="47">
        <f>SUM(L76,Q76,V76,AA76,AF76,AJ76)</f>
        <v>30</v>
      </c>
      <c r="J76" s="48"/>
      <c r="K76" s="49"/>
      <c r="L76" s="50"/>
      <c r="M76" s="162"/>
      <c r="N76" s="48"/>
      <c r="O76" s="51"/>
      <c r="P76" s="130"/>
      <c r="Q76" s="49"/>
      <c r="R76" s="152"/>
      <c r="S76" s="48"/>
      <c r="T76" s="51"/>
      <c r="U76" s="130"/>
      <c r="V76" s="51"/>
      <c r="W76" s="152"/>
      <c r="X76" s="48">
        <v>15</v>
      </c>
      <c r="Y76" s="51"/>
      <c r="Z76" s="130"/>
      <c r="AA76" s="50">
        <v>30</v>
      </c>
      <c r="AB76" s="152">
        <v>4</v>
      </c>
      <c r="AC76" s="48"/>
      <c r="AD76" s="51"/>
      <c r="AE76" s="130"/>
      <c r="AF76" s="55"/>
      <c r="AG76" s="152"/>
      <c r="AH76" s="48"/>
      <c r="AI76" s="51"/>
      <c r="AJ76" s="50"/>
      <c r="AK76" s="173"/>
      <c r="AL76" s="68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</row>
    <row r="77" spans="1:52" s="104" customFormat="1" x14ac:dyDescent="0.25">
      <c r="A77" s="203" t="s">
        <v>153</v>
      </c>
      <c r="B77" s="101" t="s">
        <v>44</v>
      </c>
      <c r="C77" s="57"/>
      <c r="D77" s="58" t="s">
        <v>7</v>
      </c>
      <c r="E77" s="45">
        <f>SUM(F77,G77,I77)</f>
        <v>15</v>
      </c>
      <c r="F77" s="46">
        <f>SUM(J77,N77,S77,X77,AC77,AH77)</f>
        <v>0</v>
      </c>
      <c r="G77" s="46">
        <f>SUM(K77,O77,T77,Y77,AD77,AI77)</f>
        <v>0</v>
      </c>
      <c r="H77" s="120">
        <v>0</v>
      </c>
      <c r="I77" s="47">
        <f>SUM(L77,Q77,V77,AA77,AF77,AJ77)</f>
        <v>15</v>
      </c>
      <c r="J77" s="57"/>
      <c r="K77" s="59"/>
      <c r="L77" s="60"/>
      <c r="M77" s="163"/>
      <c r="N77" s="57"/>
      <c r="O77" s="61"/>
      <c r="P77" s="130"/>
      <c r="Q77" s="59"/>
      <c r="R77" s="154"/>
      <c r="S77" s="62"/>
      <c r="T77" s="61"/>
      <c r="U77" s="130"/>
      <c r="V77" s="61">
        <v>15</v>
      </c>
      <c r="W77" s="154">
        <v>1</v>
      </c>
      <c r="X77" s="57"/>
      <c r="Y77" s="61"/>
      <c r="Z77" s="130"/>
      <c r="AA77" s="60"/>
      <c r="AB77" s="154"/>
      <c r="AC77" s="57"/>
      <c r="AD77" s="59"/>
      <c r="AE77" s="130"/>
      <c r="AF77" s="64"/>
      <c r="AG77" s="157"/>
      <c r="AH77" s="62"/>
      <c r="AI77" s="57"/>
      <c r="AJ77" s="64"/>
      <c r="AK77" s="174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</row>
    <row r="78" spans="1:52" s="104" customFormat="1" x14ac:dyDescent="0.25">
      <c r="A78" s="303" t="s">
        <v>143</v>
      </c>
      <c r="B78" s="304"/>
      <c r="C78" s="304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5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</row>
    <row r="79" spans="1:52" s="104" customFormat="1" ht="51" customHeight="1" x14ac:dyDescent="0.25">
      <c r="A79" s="203" t="s">
        <v>97</v>
      </c>
      <c r="B79" s="101" t="s">
        <v>69</v>
      </c>
      <c r="C79" s="57" t="s">
        <v>6</v>
      </c>
      <c r="D79" s="102"/>
      <c r="E79" s="45">
        <f>SUM(F79,G79,I79)</f>
        <v>90</v>
      </c>
      <c r="F79" s="46">
        <f>SUM(J79,N79,S79,X79,AC79,AH79)</f>
        <v>30</v>
      </c>
      <c r="G79" s="46">
        <f>SUM(K79,O79,T79,Y79,AD79,AI79)</f>
        <v>0</v>
      </c>
      <c r="H79" s="120">
        <v>0</v>
      </c>
      <c r="I79" s="47">
        <f>SUM(L79,Q79,V79,AA79,AF79,AJ79)</f>
        <v>60</v>
      </c>
      <c r="J79" s="57"/>
      <c r="K79" s="59"/>
      <c r="L79" s="60"/>
      <c r="M79" s="154"/>
      <c r="N79" s="57"/>
      <c r="O79" s="61"/>
      <c r="P79" s="130"/>
      <c r="Q79" s="59"/>
      <c r="R79" s="154"/>
      <c r="S79" s="57"/>
      <c r="T79" s="61"/>
      <c r="U79" s="130"/>
      <c r="V79" s="61"/>
      <c r="W79" s="154"/>
      <c r="X79" s="57"/>
      <c r="Y79" s="61"/>
      <c r="Z79" s="130"/>
      <c r="AA79" s="60"/>
      <c r="AB79" s="154"/>
      <c r="AC79" s="57">
        <v>15</v>
      </c>
      <c r="AD79" s="61"/>
      <c r="AE79" s="130"/>
      <c r="AF79" s="64">
        <v>30</v>
      </c>
      <c r="AG79" s="154">
        <v>4</v>
      </c>
      <c r="AH79" s="57">
        <v>15</v>
      </c>
      <c r="AI79" s="61"/>
      <c r="AJ79" s="60">
        <v>30</v>
      </c>
      <c r="AK79" s="174">
        <v>4</v>
      </c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</row>
    <row r="80" spans="1:52" s="70" customFormat="1" ht="18" customHeight="1" thickBot="1" x14ac:dyDescent="0.3">
      <c r="A80" s="203" t="s">
        <v>98</v>
      </c>
      <c r="B80" s="106" t="s">
        <v>12</v>
      </c>
      <c r="C80" s="218"/>
      <c r="D80" s="58" t="s">
        <v>7</v>
      </c>
      <c r="E80" s="108">
        <f>SUM(N80,S80,X80,AC80,AH80)</f>
        <v>270</v>
      </c>
      <c r="F80" s="109">
        <v>0</v>
      </c>
      <c r="G80" s="109">
        <v>0</v>
      </c>
      <c r="H80" s="123">
        <v>0</v>
      </c>
      <c r="I80" s="110">
        <f>SUM(L80,Q80,V80,AA80,AF80,AJ80)</f>
        <v>0</v>
      </c>
      <c r="J80" s="75"/>
      <c r="K80" s="111"/>
      <c r="L80" s="74"/>
      <c r="M80" s="164"/>
      <c r="N80" s="244">
        <v>30</v>
      </c>
      <c r="O80" s="245"/>
      <c r="P80" s="245"/>
      <c r="Q80" s="246"/>
      <c r="R80" s="150">
        <v>1</v>
      </c>
      <c r="S80" s="247">
        <v>60</v>
      </c>
      <c r="T80" s="248"/>
      <c r="U80" s="248"/>
      <c r="V80" s="249"/>
      <c r="W80" s="166">
        <v>2</v>
      </c>
      <c r="X80" s="247">
        <v>120</v>
      </c>
      <c r="Y80" s="245"/>
      <c r="Z80" s="245"/>
      <c r="AA80" s="246"/>
      <c r="AB80" s="166">
        <v>4</v>
      </c>
      <c r="AC80" s="247">
        <v>60</v>
      </c>
      <c r="AD80" s="248"/>
      <c r="AE80" s="248"/>
      <c r="AF80" s="249"/>
      <c r="AG80" s="166">
        <v>2</v>
      </c>
      <c r="AH80" s="247"/>
      <c r="AI80" s="248"/>
      <c r="AJ80" s="249"/>
      <c r="AK80" s="176"/>
      <c r="AL80" s="68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</row>
    <row r="81" spans="1:52" s="70" customFormat="1" ht="18" customHeight="1" thickBot="1" x14ac:dyDescent="0.3">
      <c r="A81" s="221" t="s">
        <v>13</v>
      </c>
      <c r="B81" s="206"/>
      <c r="C81" s="220"/>
      <c r="D81" s="217" t="s">
        <v>7</v>
      </c>
      <c r="E81" s="186">
        <f>SUM(E68:E79)</f>
        <v>420</v>
      </c>
      <c r="F81" s="141">
        <f>SUM(F72:F80)</f>
        <v>135</v>
      </c>
      <c r="G81" s="141">
        <f t="shared" ref="G81:L81" si="24">SUM(G72:G79)</f>
        <v>0</v>
      </c>
      <c r="H81" s="182">
        <f t="shared" si="24"/>
        <v>0</v>
      </c>
      <c r="I81" s="183">
        <f t="shared" si="24"/>
        <v>195</v>
      </c>
      <c r="J81" s="208">
        <f t="shared" si="24"/>
        <v>0</v>
      </c>
      <c r="K81" s="209">
        <f t="shared" si="24"/>
        <v>0</v>
      </c>
      <c r="L81" s="209">
        <f t="shared" si="24"/>
        <v>0</v>
      </c>
      <c r="M81" s="210"/>
      <c r="N81" s="207"/>
      <c r="O81" s="211"/>
      <c r="P81" s="211"/>
      <c r="Q81" s="211"/>
      <c r="R81" s="212"/>
      <c r="S81" s="213"/>
      <c r="T81" s="213"/>
      <c r="U81" s="213"/>
      <c r="V81" s="213"/>
      <c r="W81" s="214"/>
      <c r="X81" s="213"/>
      <c r="Y81" s="211"/>
      <c r="Z81" s="211"/>
      <c r="AA81" s="211"/>
      <c r="AB81" s="214"/>
      <c r="AC81" s="213"/>
      <c r="AD81" s="213"/>
      <c r="AE81" s="213"/>
      <c r="AF81" s="213"/>
      <c r="AG81" s="214"/>
      <c r="AH81" s="213"/>
      <c r="AI81" s="213"/>
      <c r="AJ81" s="213"/>
      <c r="AK81" s="215"/>
      <c r="AL81" s="68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</row>
    <row r="82" spans="1:52" s="70" customFormat="1" ht="13.8" thickBot="1" x14ac:dyDescent="0.3">
      <c r="A82" s="204" t="s">
        <v>128</v>
      </c>
      <c r="B82" s="205"/>
      <c r="C82" s="219"/>
      <c r="D82" s="216"/>
      <c r="E82" s="141">
        <f>+SUM(E80:E81)</f>
        <v>690</v>
      </c>
      <c r="F82" s="141">
        <f>+SUM(F68:F80)</f>
        <v>150</v>
      </c>
      <c r="G82" s="141">
        <f t="shared" ref="G82:L82" si="25">SUM(G68:G80)</f>
        <v>0</v>
      </c>
      <c r="H82" s="182">
        <f t="shared" si="25"/>
        <v>0</v>
      </c>
      <c r="I82" s="183">
        <f t="shared" si="25"/>
        <v>240</v>
      </c>
      <c r="J82" s="76">
        <f t="shared" si="25"/>
        <v>15</v>
      </c>
      <c r="K82" s="77">
        <f t="shared" si="25"/>
        <v>0</v>
      </c>
      <c r="L82" s="78">
        <f t="shared" si="25"/>
        <v>0</v>
      </c>
      <c r="M82" s="153">
        <f>SUM(M68:M79)</f>
        <v>1</v>
      </c>
      <c r="N82" s="76">
        <f>SUM(N68:N73)</f>
        <v>15</v>
      </c>
      <c r="O82" s="77">
        <f>SUM(O68:O79)</f>
        <v>0</v>
      </c>
      <c r="P82" s="132">
        <f>SUM(P68:P79)</f>
        <v>0</v>
      </c>
      <c r="Q82" s="78">
        <f>SUM(Q68:Q79)</f>
        <v>30</v>
      </c>
      <c r="R82" s="153">
        <f>SUM(R68:R80)</f>
        <v>5</v>
      </c>
      <c r="S82" s="76">
        <f>SUM(S68:S79)</f>
        <v>30</v>
      </c>
      <c r="T82" s="77">
        <f>SUM(T68:T79)</f>
        <v>0</v>
      </c>
      <c r="U82" s="132">
        <f>SUM(U68:U79)</f>
        <v>0</v>
      </c>
      <c r="V82" s="78">
        <f>SUM(V68:V79)</f>
        <v>75</v>
      </c>
      <c r="W82" s="153">
        <f>SUM(W68:W80)</f>
        <v>9</v>
      </c>
      <c r="X82" s="76">
        <f>SUM(X68:X79)</f>
        <v>30</v>
      </c>
      <c r="Y82" s="77">
        <f>SUM(Y68:Y79)</f>
        <v>0</v>
      </c>
      <c r="Z82" s="132">
        <f>SUM(Z68:Z79)</f>
        <v>0</v>
      </c>
      <c r="AA82" s="78">
        <f>SUM(AA68:AA79)</f>
        <v>60</v>
      </c>
      <c r="AB82" s="153">
        <f>SUM(AB68:AB80)</f>
        <v>11</v>
      </c>
      <c r="AC82" s="76">
        <f>SUM(AC68:AC79)</f>
        <v>15</v>
      </c>
      <c r="AD82" s="77">
        <f>SUM(AD68:AD79)</f>
        <v>0</v>
      </c>
      <c r="AE82" s="132">
        <f>SUM(AE68:AE79)</f>
        <v>0</v>
      </c>
      <c r="AF82" s="78">
        <f>SUM(AF68:AF79)</f>
        <v>75</v>
      </c>
      <c r="AG82" s="153">
        <f>SUM(AG68:AG80)</f>
        <v>10</v>
      </c>
      <c r="AH82" s="76">
        <f>SUM(AH68:AH79)</f>
        <v>15</v>
      </c>
      <c r="AI82" s="77">
        <f>SUM(AI68:AI79)</f>
        <v>0</v>
      </c>
      <c r="AJ82" s="78">
        <f>SUM(AJ68:AJ79)</f>
        <v>30</v>
      </c>
      <c r="AK82" s="153">
        <f>SUM(AK68:AK80)</f>
        <v>4</v>
      </c>
      <c r="AL82" s="68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</row>
    <row r="83" spans="1:52" s="70" customFormat="1" ht="13.8" thickBot="1" x14ac:dyDescent="0.3">
      <c r="A83" s="241" t="s">
        <v>129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3"/>
      <c r="AL83" s="68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</row>
    <row r="84" spans="1:52" s="70" customFormat="1" ht="27" customHeight="1" x14ac:dyDescent="0.25">
      <c r="A84" s="41" t="s">
        <v>154</v>
      </c>
      <c r="B84" s="23" t="s">
        <v>159</v>
      </c>
      <c r="C84" s="43"/>
      <c r="D84" s="44" t="s">
        <v>7</v>
      </c>
      <c r="E84" s="45">
        <f>SUM(F84,G84,I84)</f>
        <v>15</v>
      </c>
      <c r="F84" s="46">
        <f t="shared" ref="F84:G87" si="26">SUM(J84,N84,S84,X84,AC84,AH84)</f>
        <v>0</v>
      </c>
      <c r="G84" s="46">
        <f t="shared" si="26"/>
        <v>0</v>
      </c>
      <c r="H84" s="120">
        <v>0</v>
      </c>
      <c r="I84" s="47">
        <f>SUM(L84,Q84,V84,AA84,AF84,AJ84)</f>
        <v>15</v>
      </c>
      <c r="J84" s="48"/>
      <c r="K84" s="49"/>
      <c r="L84" s="50"/>
      <c r="M84" s="152"/>
      <c r="N84" s="48"/>
      <c r="O84" s="51"/>
      <c r="P84" s="130"/>
      <c r="Q84" s="50"/>
      <c r="R84" s="152"/>
      <c r="S84" s="48"/>
      <c r="T84" s="51"/>
      <c r="U84" s="130"/>
      <c r="V84" s="50"/>
      <c r="W84" s="152"/>
      <c r="X84" s="48"/>
      <c r="Y84" s="51"/>
      <c r="Z84" s="130"/>
      <c r="AA84" s="50"/>
      <c r="AB84" s="152"/>
      <c r="AC84" s="48"/>
      <c r="AD84" s="51"/>
      <c r="AE84" s="130"/>
      <c r="AF84" s="50"/>
      <c r="AG84" s="152"/>
      <c r="AH84" s="52"/>
      <c r="AI84" s="53"/>
      <c r="AJ84" s="54">
        <v>15</v>
      </c>
      <c r="AK84" s="170">
        <v>1</v>
      </c>
      <c r="AL84" s="68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</row>
    <row r="85" spans="1:52" s="70" customFormat="1" ht="36" customHeight="1" x14ac:dyDescent="0.25">
      <c r="A85" s="41" t="s">
        <v>99</v>
      </c>
      <c r="B85" s="198" t="s">
        <v>160</v>
      </c>
      <c r="C85" s="43"/>
      <c r="D85" s="44" t="s">
        <v>7</v>
      </c>
      <c r="E85" s="45">
        <v>30</v>
      </c>
      <c r="F85" s="46">
        <f t="shared" si="26"/>
        <v>0</v>
      </c>
      <c r="G85" s="46">
        <f t="shared" si="26"/>
        <v>0</v>
      </c>
      <c r="H85" s="120">
        <v>0</v>
      </c>
      <c r="I85" s="47">
        <v>30</v>
      </c>
      <c r="J85" s="48"/>
      <c r="K85" s="49"/>
      <c r="L85" s="50"/>
      <c r="M85" s="152"/>
      <c r="N85" s="48"/>
      <c r="O85" s="51"/>
      <c r="P85" s="130"/>
      <c r="Q85" s="50"/>
      <c r="R85" s="152"/>
      <c r="S85" s="48"/>
      <c r="T85" s="51"/>
      <c r="U85" s="130"/>
      <c r="V85" s="50">
        <v>30</v>
      </c>
      <c r="W85" s="152">
        <v>3</v>
      </c>
      <c r="X85" s="48"/>
      <c r="Y85" s="51"/>
      <c r="Z85" s="130"/>
      <c r="AA85" s="50"/>
      <c r="AB85" s="152"/>
      <c r="AC85" s="48"/>
      <c r="AD85" s="51"/>
      <c r="AE85" s="130"/>
      <c r="AF85" s="50"/>
      <c r="AG85" s="152"/>
      <c r="AH85" s="52"/>
      <c r="AI85" s="53"/>
      <c r="AJ85" s="54"/>
      <c r="AK85" s="170"/>
      <c r="AL85" s="68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</row>
    <row r="86" spans="1:52" s="70" customFormat="1" ht="43.5" customHeight="1" x14ac:dyDescent="0.25">
      <c r="A86" s="41" t="s">
        <v>100</v>
      </c>
      <c r="B86" s="198" t="s">
        <v>161</v>
      </c>
      <c r="C86" s="43"/>
      <c r="D86" s="44" t="s">
        <v>7</v>
      </c>
      <c r="E86" s="45">
        <f>SUM(F86,G86,I86)</f>
        <v>15</v>
      </c>
      <c r="F86" s="46">
        <f t="shared" si="26"/>
        <v>0</v>
      </c>
      <c r="G86" s="46">
        <f t="shared" si="26"/>
        <v>0</v>
      </c>
      <c r="H86" s="120">
        <v>0</v>
      </c>
      <c r="I86" s="47">
        <f>SUM(L86,Q86,V86,AA86,AF86,AJ86)</f>
        <v>15</v>
      </c>
      <c r="J86" s="48"/>
      <c r="K86" s="49"/>
      <c r="L86" s="50"/>
      <c r="M86" s="152"/>
      <c r="N86" s="48"/>
      <c r="O86" s="51"/>
      <c r="P86" s="130"/>
      <c r="Q86" s="50"/>
      <c r="R86" s="152"/>
      <c r="S86" s="48"/>
      <c r="T86" s="51"/>
      <c r="U86" s="130"/>
      <c r="V86" s="50"/>
      <c r="W86" s="152"/>
      <c r="X86" s="48"/>
      <c r="Y86" s="51"/>
      <c r="Z86" s="130"/>
      <c r="AA86" s="50"/>
      <c r="AB86" s="152"/>
      <c r="AC86" s="48"/>
      <c r="AD86" s="51"/>
      <c r="AE86" s="130"/>
      <c r="AF86" s="50">
        <v>15</v>
      </c>
      <c r="AG86" s="152">
        <v>1</v>
      </c>
      <c r="AH86" s="48"/>
      <c r="AI86" s="51"/>
      <c r="AJ86" s="50"/>
      <c r="AK86" s="156"/>
      <c r="AL86" s="68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</row>
    <row r="87" spans="1:52" s="70" customFormat="1" ht="60" customHeight="1" x14ac:dyDescent="0.25">
      <c r="A87" s="41" t="s">
        <v>101</v>
      </c>
      <c r="B87" s="198" t="s">
        <v>162</v>
      </c>
      <c r="C87" s="43"/>
      <c r="D87" s="44" t="s">
        <v>7</v>
      </c>
      <c r="E87" s="45">
        <v>30</v>
      </c>
      <c r="F87" s="46">
        <f t="shared" si="26"/>
        <v>0</v>
      </c>
      <c r="G87" s="46">
        <f t="shared" si="26"/>
        <v>0</v>
      </c>
      <c r="H87" s="120">
        <v>0</v>
      </c>
      <c r="I87" s="47">
        <v>30</v>
      </c>
      <c r="J87" s="48"/>
      <c r="K87" s="49"/>
      <c r="L87" s="50"/>
      <c r="M87" s="152"/>
      <c r="N87" s="48"/>
      <c r="O87" s="51"/>
      <c r="P87" s="130"/>
      <c r="Q87" s="50"/>
      <c r="R87" s="152"/>
      <c r="S87" s="48"/>
      <c r="T87" s="51"/>
      <c r="U87" s="130"/>
      <c r="V87" s="50"/>
      <c r="W87" s="152"/>
      <c r="X87" s="48"/>
      <c r="Y87" s="51"/>
      <c r="Z87" s="130"/>
      <c r="AA87" s="50">
        <v>30</v>
      </c>
      <c r="AB87" s="152">
        <v>3</v>
      </c>
      <c r="AC87" s="57"/>
      <c r="AD87" s="61"/>
      <c r="AE87" s="130"/>
      <c r="AF87" s="60"/>
      <c r="AG87" s="154"/>
      <c r="AH87" s="57"/>
      <c r="AI87" s="61"/>
      <c r="AJ87" s="60"/>
      <c r="AK87" s="157"/>
      <c r="AL87" s="68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</row>
    <row r="88" spans="1:52" s="70" customFormat="1" ht="38.25" customHeight="1" x14ac:dyDescent="0.25">
      <c r="A88" s="41" t="s">
        <v>155</v>
      </c>
      <c r="B88" s="198" t="s">
        <v>163</v>
      </c>
      <c r="C88" s="43"/>
      <c r="D88" s="44" t="s">
        <v>7</v>
      </c>
      <c r="E88" s="45">
        <v>15</v>
      </c>
      <c r="F88" s="46">
        <v>0</v>
      </c>
      <c r="G88" s="46">
        <v>0</v>
      </c>
      <c r="H88" s="120">
        <v>0</v>
      </c>
      <c r="I88" s="47">
        <v>15</v>
      </c>
      <c r="J88" s="48"/>
      <c r="K88" s="49"/>
      <c r="L88" s="50"/>
      <c r="M88" s="152"/>
      <c r="N88" s="48"/>
      <c r="O88" s="51"/>
      <c r="P88" s="130"/>
      <c r="Q88" s="50"/>
      <c r="R88" s="152"/>
      <c r="S88" s="48"/>
      <c r="T88" s="51"/>
      <c r="U88" s="130"/>
      <c r="V88" s="50"/>
      <c r="W88" s="152"/>
      <c r="X88" s="48"/>
      <c r="Y88" s="51"/>
      <c r="Z88" s="130"/>
      <c r="AA88" s="50"/>
      <c r="AB88" s="152"/>
      <c r="AC88" s="57"/>
      <c r="AD88" s="61"/>
      <c r="AE88" s="130"/>
      <c r="AF88" s="60">
        <v>15</v>
      </c>
      <c r="AG88" s="154">
        <v>1</v>
      </c>
      <c r="AH88" s="57"/>
      <c r="AI88" s="61"/>
      <c r="AJ88" s="60"/>
      <c r="AK88" s="157"/>
      <c r="AL88" s="68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</row>
    <row r="89" spans="1:52" s="70" customFormat="1" ht="18" customHeight="1" thickBot="1" x14ac:dyDescent="0.3">
      <c r="A89" s="203" t="s">
        <v>102</v>
      </c>
      <c r="B89" s="106" t="s">
        <v>12</v>
      </c>
      <c r="C89" s="107"/>
      <c r="D89" s="58" t="s">
        <v>7</v>
      </c>
      <c r="E89" s="108">
        <f>SUM(N89,S89,X89,AC89,AH89)</f>
        <v>120</v>
      </c>
      <c r="F89" s="109">
        <v>0</v>
      </c>
      <c r="G89" s="109">
        <v>0</v>
      </c>
      <c r="H89" s="123">
        <v>0</v>
      </c>
      <c r="I89" s="110">
        <f>SUM(L89,Q89,V89,AA89,AF89,AJ89)</f>
        <v>0</v>
      </c>
      <c r="J89" s="75"/>
      <c r="K89" s="111"/>
      <c r="L89" s="74"/>
      <c r="M89" s="164"/>
      <c r="N89" s="244"/>
      <c r="O89" s="245"/>
      <c r="P89" s="245"/>
      <c r="Q89" s="246"/>
      <c r="R89" s="150"/>
      <c r="S89" s="247"/>
      <c r="T89" s="248"/>
      <c r="U89" s="248"/>
      <c r="V89" s="249"/>
      <c r="W89" s="166"/>
      <c r="X89" s="247"/>
      <c r="Y89" s="245"/>
      <c r="Z89" s="245"/>
      <c r="AA89" s="246"/>
      <c r="AB89" s="166"/>
      <c r="AC89" s="247"/>
      <c r="AD89" s="248"/>
      <c r="AE89" s="248"/>
      <c r="AF89" s="249"/>
      <c r="AG89" s="166"/>
      <c r="AH89" s="247">
        <v>120</v>
      </c>
      <c r="AI89" s="248"/>
      <c r="AJ89" s="249"/>
      <c r="AK89" s="176">
        <v>4</v>
      </c>
      <c r="AL89" s="68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</row>
    <row r="90" spans="1:52" s="70" customFormat="1" ht="13.8" thickBot="1" x14ac:dyDescent="0.3">
      <c r="A90" s="241" t="s">
        <v>13</v>
      </c>
      <c r="B90" s="242"/>
      <c r="C90" s="242"/>
      <c r="D90" s="243"/>
      <c r="E90" s="141">
        <f t="shared" ref="E90:AK90" si="27">SUM(E84:E88)</f>
        <v>105</v>
      </c>
      <c r="F90" s="141">
        <f t="shared" si="27"/>
        <v>0</v>
      </c>
      <c r="G90" s="141">
        <f t="shared" si="27"/>
        <v>0</v>
      </c>
      <c r="H90" s="182">
        <f t="shared" si="27"/>
        <v>0</v>
      </c>
      <c r="I90" s="183">
        <f t="shared" si="27"/>
        <v>105</v>
      </c>
      <c r="J90" s="76">
        <f t="shared" si="27"/>
        <v>0</v>
      </c>
      <c r="K90" s="77">
        <f t="shared" si="27"/>
        <v>0</v>
      </c>
      <c r="L90" s="78">
        <f t="shared" si="27"/>
        <v>0</v>
      </c>
      <c r="M90" s="153">
        <f t="shared" si="27"/>
        <v>0</v>
      </c>
      <c r="N90" s="76">
        <f t="shared" si="27"/>
        <v>0</v>
      </c>
      <c r="O90" s="77">
        <f t="shared" si="27"/>
        <v>0</v>
      </c>
      <c r="P90" s="132">
        <f t="shared" si="27"/>
        <v>0</v>
      </c>
      <c r="Q90" s="78">
        <f t="shared" si="27"/>
        <v>0</v>
      </c>
      <c r="R90" s="153">
        <f t="shared" si="27"/>
        <v>0</v>
      </c>
      <c r="S90" s="76">
        <f t="shared" si="27"/>
        <v>0</v>
      </c>
      <c r="T90" s="77">
        <f t="shared" si="27"/>
        <v>0</v>
      </c>
      <c r="U90" s="132">
        <f t="shared" si="27"/>
        <v>0</v>
      </c>
      <c r="V90" s="78">
        <f t="shared" si="27"/>
        <v>30</v>
      </c>
      <c r="W90" s="153">
        <f t="shared" si="27"/>
        <v>3</v>
      </c>
      <c r="X90" s="76">
        <f t="shared" si="27"/>
        <v>0</v>
      </c>
      <c r="Y90" s="77">
        <f t="shared" si="27"/>
        <v>0</v>
      </c>
      <c r="Z90" s="132">
        <f t="shared" si="27"/>
        <v>0</v>
      </c>
      <c r="AA90" s="78">
        <f t="shared" si="27"/>
        <v>30</v>
      </c>
      <c r="AB90" s="153">
        <f t="shared" si="27"/>
        <v>3</v>
      </c>
      <c r="AC90" s="76">
        <f t="shared" si="27"/>
        <v>0</v>
      </c>
      <c r="AD90" s="77">
        <f t="shared" si="27"/>
        <v>0</v>
      </c>
      <c r="AE90" s="132">
        <f t="shared" si="27"/>
        <v>0</v>
      </c>
      <c r="AF90" s="78">
        <f t="shared" si="27"/>
        <v>30</v>
      </c>
      <c r="AG90" s="153">
        <f t="shared" si="27"/>
        <v>2</v>
      </c>
      <c r="AH90" s="76">
        <f t="shared" si="27"/>
        <v>0</v>
      </c>
      <c r="AI90" s="77">
        <f t="shared" si="27"/>
        <v>0</v>
      </c>
      <c r="AJ90" s="78">
        <f t="shared" si="27"/>
        <v>15</v>
      </c>
      <c r="AK90" s="153">
        <f t="shared" si="27"/>
        <v>1</v>
      </c>
      <c r="AL90" s="68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</row>
    <row r="91" spans="1:52" s="70" customFormat="1" ht="13.8" thickBot="1" x14ac:dyDescent="0.3">
      <c r="A91" s="241" t="s">
        <v>128</v>
      </c>
      <c r="B91" s="243"/>
      <c r="C91" s="282"/>
      <c r="D91" s="283"/>
      <c r="E91" s="181">
        <f t="shared" ref="E91:AK91" si="28">SUM(E84:E89)</f>
        <v>225</v>
      </c>
      <c r="F91" s="178">
        <f t="shared" si="28"/>
        <v>0</v>
      </c>
      <c r="G91" s="178">
        <f t="shared" si="28"/>
        <v>0</v>
      </c>
      <c r="H91" s="179">
        <f t="shared" si="28"/>
        <v>0</v>
      </c>
      <c r="I91" s="180">
        <f t="shared" si="28"/>
        <v>105</v>
      </c>
      <c r="J91" s="112">
        <f t="shared" si="28"/>
        <v>0</v>
      </c>
      <c r="K91" s="112">
        <f t="shared" si="28"/>
        <v>0</v>
      </c>
      <c r="L91" s="112">
        <f t="shared" si="28"/>
        <v>0</v>
      </c>
      <c r="M91" s="158">
        <f t="shared" si="28"/>
        <v>0</v>
      </c>
      <c r="N91" s="112">
        <f t="shared" si="28"/>
        <v>0</v>
      </c>
      <c r="O91" s="112">
        <f t="shared" si="28"/>
        <v>0</v>
      </c>
      <c r="P91" s="136">
        <f t="shared" si="28"/>
        <v>0</v>
      </c>
      <c r="Q91" s="112">
        <f t="shared" si="28"/>
        <v>0</v>
      </c>
      <c r="R91" s="158">
        <f t="shared" si="28"/>
        <v>0</v>
      </c>
      <c r="S91" s="112">
        <f t="shared" si="28"/>
        <v>0</v>
      </c>
      <c r="T91" s="112">
        <f t="shared" si="28"/>
        <v>0</v>
      </c>
      <c r="U91" s="136">
        <f t="shared" si="28"/>
        <v>0</v>
      </c>
      <c r="V91" s="112">
        <f t="shared" si="28"/>
        <v>30</v>
      </c>
      <c r="W91" s="158">
        <f t="shared" si="28"/>
        <v>3</v>
      </c>
      <c r="X91" s="112">
        <f t="shared" si="28"/>
        <v>0</v>
      </c>
      <c r="Y91" s="112">
        <f t="shared" si="28"/>
        <v>0</v>
      </c>
      <c r="Z91" s="136">
        <f t="shared" si="28"/>
        <v>0</v>
      </c>
      <c r="AA91" s="112">
        <f t="shared" si="28"/>
        <v>30</v>
      </c>
      <c r="AB91" s="158">
        <f t="shared" si="28"/>
        <v>3</v>
      </c>
      <c r="AC91" s="112">
        <f t="shared" si="28"/>
        <v>0</v>
      </c>
      <c r="AD91" s="112">
        <f t="shared" si="28"/>
        <v>0</v>
      </c>
      <c r="AE91" s="136">
        <f t="shared" si="28"/>
        <v>0</v>
      </c>
      <c r="AF91" s="112">
        <f t="shared" si="28"/>
        <v>30</v>
      </c>
      <c r="AG91" s="158">
        <f t="shared" si="28"/>
        <v>2</v>
      </c>
      <c r="AH91" s="112">
        <f>SUM(AH84:AH88)</f>
        <v>0</v>
      </c>
      <c r="AI91" s="112">
        <f t="shared" si="28"/>
        <v>0</v>
      </c>
      <c r="AJ91" s="112">
        <f t="shared" si="28"/>
        <v>15</v>
      </c>
      <c r="AK91" s="158">
        <f t="shared" si="28"/>
        <v>5</v>
      </c>
      <c r="AL91" s="68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</row>
    <row r="92" spans="1:52" s="70" customFormat="1" ht="13.8" thickBot="1" x14ac:dyDescent="0.3">
      <c r="A92" s="257" t="s">
        <v>14</v>
      </c>
      <c r="B92" s="258"/>
      <c r="C92" s="264"/>
      <c r="D92" s="265"/>
      <c r="E92" s="187">
        <f>SUM(E22,E59,E66,E82,E91)</f>
        <v>2410</v>
      </c>
      <c r="F92" s="79">
        <f>SUM(F22,F59,F66,F82,F91)</f>
        <v>460</v>
      </c>
      <c r="G92" s="79">
        <f>SUM(G22,G59,G66,G82,G91)</f>
        <v>135</v>
      </c>
      <c r="H92" s="140">
        <f>SUM(H22,H66,H82,H91)</f>
        <v>120</v>
      </c>
      <c r="I92" s="222">
        <f>SUM(I22,I59,I66,I82,I91)</f>
        <v>1275</v>
      </c>
      <c r="J92" s="79">
        <f>SUM(J22,J59,J66,J82,J91)</f>
        <v>145</v>
      </c>
      <c r="K92" s="79">
        <f>SUM(K22,K59,K66,K82,K91)</f>
        <v>60</v>
      </c>
      <c r="L92" s="79">
        <f>SUM(L22,L59,L66,L82,L91)</f>
        <v>200</v>
      </c>
      <c r="M92" s="153">
        <f>SUM(M91,M66,M59,M22,M82)</f>
        <v>29</v>
      </c>
      <c r="N92" s="79">
        <f>SUM(N22,N59,N66,N82,N91)</f>
        <v>70</v>
      </c>
      <c r="O92" s="79">
        <f>SUM(O22,O59,O66,O82,O91)</f>
        <v>45</v>
      </c>
      <c r="P92" s="137">
        <f>SUM(P91,P66,P59,P82,P22)</f>
        <v>30</v>
      </c>
      <c r="Q92" s="79">
        <f>SUM(Q22,Q59,Q66,Q82,Q91)</f>
        <v>285</v>
      </c>
      <c r="R92" s="153">
        <f>SUM(R91,R66,R59,R22,R82)</f>
        <v>33</v>
      </c>
      <c r="S92" s="79">
        <f>SUM(S22,S59,S66,S91,S82)</f>
        <v>45</v>
      </c>
      <c r="T92" s="79">
        <f>SUM(T22,T59,T66,T82,T91)</f>
        <v>0</v>
      </c>
      <c r="U92" s="137">
        <f>SUM(U91,U66,U59,U22,U82)</f>
        <v>30</v>
      </c>
      <c r="V92" s="79">
        <f>SUM(V22,V59,V66,V91,V82)</f>
        <v>275</v>
      </c>
      <c r="W92" s="153">
        <f>SUM(W91,W66,W59,W22,W82)</f>
        <v>28</v>
      </c>
      <c r="X92" s="79">
        <f>SUM(X22,X59,X66,X91,X82)</f>
        <v>85</v>
      </c>
      <c r="Y92" s="79">
        <f>SUM(Y22,Y59,Y66,Y91,Y82)</f>
        <v>30</v>
      </c>
      <c r="Z92" s="137">
        <f>SUM(Z91,Z66,Z59,Z22,Z82)</f>
        <v>30</v>
      </c>
      <c r="AA92" s="79">
        <f>SUM(AA22,AA59,AA66,AA91,AA82)</f>
        <v>230</v>
      </c>
      <c r="AB92" s="153">
        <f>SUM(AB91,AB66,AB59,AB22,AB82)</f>
        <v>33</v>
      </c>
      <c r="AC92" s="79">
        <f>SUM(AC22,AC59,AC66,AC91,AC82)</f>
        <v>70</v>
      </c>
      <c r="AD92" s="79">
        <f>SUM(AD22,AD59,AD66,AD91,AD82)</f>
        <v>0</v>
      </c>
      <c r="AE92" s="137">
        <f>SUM(AE59,AE66,AE22,AE82,AD91)</f>
        <v>30</v>
      </c>
      <c r="AF92" s="79">
        <f>SUM(AF22,AF59,AF66,AF82,AF91)</f>
        <v>195</v>
      </c>
      <c r="AG92" s="153">
        <f>SUM(AG22,AG59,AG66,AG82,AG91)</f>
        <v>29</v>
      </c>
      <c r="AH92" s="79">
        <f>SUM(AH22,AH59,AH66,AH82,AH91)</f>
        <v>30</v>
      </c>
      <c r="AI92" s="79">
        <f>SUM(AI22,AI59,AI66,AI82,AI91)</f>
        <v>0</v>
      </c>
      <c r="AJ92" s="79">
        <f>SUM(AJ22,AJ59,AJ66,AJ82,AJ91)</f>
        <v>105</v>
      </c>
      <c r="AK92" s="153">
        <f>SUM(AK91,AK66,AK59,AK22,83)</f>
        <v>107</v>
      </c>
      <c r="AL92" s="68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</row>
    <row r="93" spans="1:52" s="70" customFormat="1" ht="13.8" thickBot="1" x14ac:dyDescent="0.3">
      <c r="A93" s="113" t="s">
        <v>122</v>
      </c>
      <c r="B93" s="114"/>
      <c r="C93" s="115"/>
      <c r="D93" s="116"/>
      <c r="E93" s="116"/>
      <c r="F93" s="259">
        <f>SUM(F92:I92)</f>
        <v>1990</v>
      </c>
      <c r="G93" s="260"/>
      <c r="H93" s="260"/>
      <c r="I93" s="261"/>
      <c r="J93" s="262">
        <f>SUM(J92:L92)</f>
        <v>405</v>
      </c>
      <c r="K93" s="262"/>
      <c r="L93" s="263"/>
      <c r="M93" s="165">
        <f>SUM(M92)</f>
        <v>29</v>
      </c>
      <c r="N93" s="262">
        <f>SUM(N92:Q92)</f>
        <v>430</v>
      </c>
      <c r="O93" s="262"/>
      <c r="P93" s="266"/>
      <c r="Q93" s="267"/>
      <c r="R93" s="159">
        <f>SUM(R92)</f>
        <v>33</v>
      </c>
      <c r="S93" s="262">
        <f>SUM(S92:V92)</f>
        <v>350</v>
      </c>
      <c r="T93" s="262"/>
      <c r="U93" s="262"/>
      <c r="V93" s="263"/>
      <c r="W93" s="159">
        <f>SUM(W92)</f>
        <v>28</v>
      </c>
      <c r="X93" s="262">
        <f>SUM(X92:AA92)</f>
        <v>375</v>
      </c>
      <c r="Y93" s="262"/>
      <c r="Z93" s="262"/>
      <c r="AA93" s="263"/>
      <c r="AB93" s="159">
        <f>SUM(AB92)</f>
        <v>33</v>
      </c>
      <c r="AC93" s="262">
        <f>SUM(AC92:AF92)</f>
        <v>295</v>
      </c>
      <c r="AD93" s="262"/>
      <c r="AE93" s="262"/>
      <c r="AF93" s="263"/>
      <c r="AG93" s="165">
        <f>SUM(AG92)</f>
        <v>29</v>
      </c>
      <c r="AH93" s="262">
        <f>SUM(AH92:AJ92)</f>
        <v>135</v>
      </c>
      <c r="AI93" s="262"/>
      <c r="AJ93" s="263"/>
      <c r="AK93" s="177">
        <f>SUM(AK22,AK59,AK66,AK82,AK91)</f>
        <v>28</v>
      </c>
      <c r="AL93" s="68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</row>
    <row r="94" spans="1:52" s="70" customFormat="1" ht="13.8" thickBot="1" x14ac:dyDescent="0.3">
      <c r="A94" s="255" t="s">
        <v>64</v>
      </c>
      <c r="B94" s="255"/>
      <c r="C94" s="255"/>
      <c r="D94" s="255"/>
      <c r="E94" s="255"/>
      <c r="F94" s="256">
        <f>SUM(J93,N93,S93,X93,AC93,AH93,N74,N80,S80,X80,AC80,AH89)</f>
        <v>2410</v>
      </c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117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</row>
    <row r="95" spans="1:52" s="70" customFormat="1" ht="13.8" thickBot="1" x14ac:dyDescent="0.3">
      <c r="A95" s="250" t="s">
        <v>123</v>
      </c>
      <c r="B95" s="251"/>
      <c r="C95" s="252">
        <f>SUM(M93,R93,W93,AB93,AG93,AK93)</f>
        <v>180</v>
      </c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4"/>
      <c r="AL95" s="117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</row>
    <row r="96" spans="1:52" s="70" customFormat="1" x14ac:dyDescent="0.25">
      <c r="A96" s="117"/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7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</row>
    <row r="97" spans="2:52" s="70" customFormat="1" x14ac:dyDescent="0.25">
      <c r="B97" s="70" t="s">
        <v>113</v>
      </c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</row>
    <row r="98" spans="2:52" s="70" customFormat="1" x14ac:dyDescent="0.25">
      <c r="B98" s="70" t="s">
        <v>114</v>
      </c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</row>
    <row r="99" spans="2:52" s="70" customFormat="1" x14ac:dyDescent="0.25"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</row>
    <row r="100" spans="2:52" x14ac:dyDescent="0.25"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</row>
    <row r="101" spans="2:52" x14ac:dyDescent="0.25"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</row>
    <row r="102" spans="2:52" x14ac:dyDescent="0.25"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</row>
    <row r="103" spans="2:52" x14ac:dyDescent="0.25"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</row>
    <row r="104" spans="2:52" x14ac:dyDescent="0.25"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</row>
    <row r="105" spans="2:52" x14ac:dyDescent="0.25"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</row>
    <row r="106" spans="2:52" x14ac:dyDescent="0.25"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</row>
    <row r="107" spans="2:52" x14ac:dyDescent="0.25"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</row>
    <row r="108" spans="2:52" x14ac:dyDescent="0.25"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</row>
    <row r="109" spans="2:52" x14ac:dyDescent="0.25"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</row>
    <row r="110" spans="2:52" x14ac:dyDescent="0.25"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</row>
    <row r="111" spans="2:52" x14ac:dyDescent="0.25"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</row>
    <row r="112" spans="2:52" x14ac:dyDescent="0.25"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</row>
    <row r="113" spans="12:37" x14ac:dyDescent="0.25"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</row>
    <row r="114" spans="12:37" x14ac:dyDescent="0.25"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</row>
    <row r="115" spans="12:37" x14ac:dyDescent="0.25"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</row>
    <row r="116" spans="12:37" x14ac:dyDescent="0.25"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</row>
    <row r="117" spans="12:37" x14ac:dyDescent="0.25"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</row>
    <row r="118" spans="12:37" x14ac:dyDescent="0.25"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</row>
    <row r="119" spans="12:37" x14ac:dyDescent="0.25"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</row>
    <row r="120" spans="12:37" x14ac:dyDescent="0.25"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</row>
    <row r="121" spans="12:37" x14ac:dyDescent="0.25"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</row>
    <row r="122" spans="12:37" x14ac:dyDescent="0.25"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</row>
    <row r="123" spans="12:37" x14ac:dyDescent="0.25"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</row>
    <row r="124" spans="12:37" x14ac:dyDescent="0.25"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</row>
    <row r="125" spans="12:37" x14ac:dyDescent="0.25"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</row>
    <row r="126" spans="12:37" x14ac:dyDescent="0.25"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</row>
    <row r="127" spans="12:37" x14ac:dyDescent="0.25"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</row>
    <row r="128" spans="12:37" x14ac:dyDescent="0.25"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</row>
    <row r="129" spans="12:37" x14ac:dyDescent="0.25"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</row>
    <row r="130" spans="12:37" x14ac:dyDescent="0.25"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</row>
    <row r="131" spans="12:37" x14ac:dyDescent="0.25"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</row>
    <row r="132" spans="12:37" x14ac:dyDescent="0.25"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</row>
    <row r="133" spans="12:37" x14ac:dyDescent="0.25"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</row>
    <row r="134" spans="12:37" x14ac:dyDescent="0.25"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</row>
    <row r="135" spans="12:37" x14ac:dyDescent="0.25"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</row>
    <row r="136" spans="12:37" x14ac:dyDescent="0.25"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</row>
    <row r="137" spans="12:37" x14ac:dyDescent="0.25"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</row>
    <row r="138" spans="12:37" x14ac:dyDescent="0.25"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</row>
    <row r="139" spans="12:37" x14ac:dyDescent="0.25"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</row>
    <row r="140" spans="12:37" x14ac:dyDescent="0.25"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</row>
    <row r="141" spans="12:37" x14ac:dyDescent="0.25"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</row>
    <row r="142" spans="12:37" x14ac:dyDescent="0.25"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</row>
    <row r="143" spans="12:37" x14ac:dyDescent="0.25"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</row>
    <row r="144" spans="12:37" x14ac:dyDescent="0.25"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</row>
    <row r="145" spans="12:37" x14ac:dyDescent="0.25"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</row>
    <row r="146" spans="12:37" x14ac:dyDescent="0.25"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</row>
    <row r="147" spans="12:37" x14ac:dyDescent="0.25"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</row>
    <row r="148" spans="12:37" x14ac:dyDescent="0.25"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</row>
    <row r="149" spans="12:37" x14ac:dyDescent="0.25"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</row>
    <row r="150" spans="12:37" x14ac:dyDescent="0.25"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</row>
    <row r="151" spans="12:37" x14ac:dyDescent="0.25"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</row>
    <row r="152" spans="12:37" x14ac:dyDescent="0.25"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</row>
    <row r="153" spans="12:37" x14ac:dyDescent="0.25"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</row>
    <row r="154" spans="12:37" x14ac:dyDescent="0.25"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</row>
    <row r="155" spans="12:37" x14ac:dyDescent="0.25"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</row>
    <row r="156" spans="12:37" x14ac:dyDescent="0.25"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</row>
    <row r="157" spans="12:37" x14ac:dyDescent="0.25"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</row>
    <row r="158" spans="12:37" x14ac:dyDescent="0.25"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</row>
    <row r="159" spans="12:37" x14ac:dyDescent="0.25"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</row>
    <row r="160" spans="12:37" x14ac:dyDescent="0.25"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</row>
    <row r="161" spans="12:37" x14ac:dyDescent="0.25"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</row>
    <row r="162" spans="12:37" x14ac:dyDescent="0.25"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</row>
    <row r="163" spans="12:37" x14ac:dyDescent="0.25"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</row>
    <row r="164" spans="12:37" x14ac:dyDescent="0.25"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</row>
    <row r="165" spans="12:37" x14ac:dyDescent="0.25"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</row>
    <row r="166" spans="12:37" x14ac:dyDescent="0.25"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</row>
    <row r="167" spans="12:37" x14ac:dyDescent="0.25"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</row>
    <row r="168" spans="12:37" x14ac:dyDescent="0.25"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</row>
    <row r="169" spans="12:37" x14ac:dyDescent="0.25"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</row>
    <row r="170" spans="12:37" x14ac:dyDescent="0.25"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</row>
    <row r="171" spans="12:37" x14ac:dyDescent="0.25"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</row>
    <row r="172" spans="12:37" x14ac:dyDescent="0.25"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</row>
    <row r="173" spans="12:37" x14ac:dyDescent="0.25"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</row>
    <row r="174" spans="12:37" x14ac:dyDescent="0.25"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</row>
    <row r="175" spans="12:37" x14ac:dyDescent="0.25"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</row>
    <row r="176" spans="12:37" x14ac:dyDescent="0.25"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</row>
    <row r="177" spans="12:37" x14ac:dyDescent="0.25"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</row>
    <row r="178" spans="12:37" x14ac:dyDescent="0.25"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</row>
    <row r="179" spans="12:37" x14ac:dyDescent="0.25"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</row>
    <row r="180" spans="12:37" x14ac:dyDescent="0.25"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</row>
    <row r="181" spans="12:37" x14ac:dyDescent="0.25"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</row>
    <row r="182" spans="12:37" x14ac:dyDescent="0.25"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</row>
    <row r="183" spans="12:37" x14ac:dyDescent="0.25"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</row>
    <row r="184" spans="12:37" x14ac:dyDescent="0.25"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</row>
    <row r="185" spans="12:37" x14ac:dyDescent="0.25"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</row>
    <row r="186" spans="12:37" x14ac:dyDescent="0.25"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</row>
    <row r="187" spans="12:37" x14ac:dyDescent="0.25"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</row>
    <row r="188" spans="12:37" x14ac:dyDescent="0.25"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</row>
    <row r="189" spans="12:37" x14ac:dyDescent="0.25"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</row>
    <row r="190" spans="12:37" x14ac:dyDescent="0.25"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</row>
    <row r="191" spans="12:37" x14ac:dyDescent="0.25"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</row>
    <row r="192" spans="12:37" x14ac:dyDescent="0.25"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</row>
    <row r="193" spans="12:37" x14ac:dyDescent="0.25"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</row>
    <row r="194" spans="12:37" x14ac:dyDescent="0.25"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</row>
    <row r="195" spans="12:37" x14ac:dyDescent="0.25"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</row>
    <row r="196" spans="12:37" x14ac:dyDescent="0.25"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</row>
    <row r="197" spans="12:37" x14ac:dyDescent="0.25"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</row>
    <row r="198" spans="12:37" x14ac:dyDescent="0.25"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</row>
    <row r="199" spans="12:37" x14ac:dyDescent="0.25"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</row>
    <row r="200" spans="12:37" x14ac:dyDescent="0.25"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</row>
    <row r="201" spans="12:37" x14ac:dyDescent="0.25"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</row>
    <row r="202" spans="12:37" x14ac:dyDescent="0.25"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</row>
    <row r="203" spans="12:37" x14ac:dyDescent="0.25"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</row>
    <row r="204" spans="12:37" x14ac:dyDescent="0.25"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</row>
    <row r="205" spans="12:37" x14ac:dyDescent="0.25">
      <c r="N205" s="70"/>
      <c r="O205" s="70"/>
      <c r="P205" s="70"/>
      <c r="Q205" s="70"/>
      <c r="S205" s="70"/>
      <c r="T205" s="70"/>
      <c r="U205" s="70"/>
      <c r="V205" s="70"/>
      <c r="X205" s="70"/>
      <c r="Y205" s="70"/>
      <c r="Z205" s="70"/>
      <c r="AA205" s="70"/>
      <c r="AC205" s="70"/>
      <c r="AD205" s="70"/>
      <c r="AE205" s="70"/>
      <c r="AF205" s="70"/>
    </row>
  </sheetData>
  <mergeCells count="59">
    <mergeCell ref="A75:AK75"/>
    <mergeCell ref="A78:AK78"/>
    <mergeCell ref="A24:AK24"/>
    <mergeCell ref="X89:AA89"/>
    <mergeCell ref="AC89:AF89"/>
    <mergeCell ref="AH89:AJ89"/>
    <mergeCell ref="N80:Q80"/>
    <mergeCell ref="X80:AA80"/>
    <mergeCell ref="N74:Q74"/>
    <mergeCell ref="S74:V74"/>
    <mergeCell ref="X74:AA74"/>
    <mergeCell ref="AC74:AF74"/>
    <mergeCell ref="AH74:AJ74"/>
    <mergeCell ref="A83:AK83"/>
    <mergeCell ref="A10:AK10"/>
    <mergeCell ref="N8:Q8"/>
    <mergeCell ref="A59:D59"/>
    <mergeCell ref="C7:D8"/>
    <mergeCell ref="B7:B9"/>
    <mergeCell ref="A1:AK1"/>
    <mergeCell ref="A66:D66"/>
    <mergeCell ref="X93:AA93"/>
    <mergeCell ref="A60:AK60"/>
    <mergeCell ref="AH93:AJ93"/>
    <mergeCell ref="AC93:AF93"/>
    <mergeCell ref="C91:D91"/>
    <mergeCell ref="A67:AK67"/>
    <mergeCell ref="J7:AJ7"/>
    <mergeCell ref="A22:D22"/>
    <mergeCell ref="A23:AK23"/>
    <mergeCell ref="S80:V80"/>
    <mergeCell ref="AH80:AJ80"/>
    <mergeCell ref="AC80:AF80"/>
    <mergeCell ref="B4:AK4"/>
    <mergeCell ref="A7:A9"/>
    <mergeCell ref="A2:AK2"/>
    <mergeCell ref="A3:AK3"/>
    <mergeCell ref="AH8:AJ8"/>
    <mergeCell ref="J8:L8"/>
    <mergeCell ref="A5:AK5"/>
    <mergeCell ref="A6:AK6"/>
    <mergeCell ref="E7:I8"/>
    <mergeCell ref="S8:V8"/>
    <mergeCell ref="AC8:AF8"/>
    <mergeCell ref="X8:AA8"/>
    <mergeCell ref="A90:D90"/>
    <mergeCell ref="N89:Q89"/>
    <mergeCell ref="S89:V89"/>
    <mergeCell ref="A95:B95"/>
    <mergeCell ref="C95:AK95"/>
    <mergeCell ref="A94:E94"/>
    <mergeCell ref="F94:AK94"/>
    <mergeCell ref="A91:B91"/>
    <mergeCell ref="A92:B92"/>
    <mergeCell ref="F93:I93"/>
    <mergeCell ref="J93:L93"/>
    <mergeCell ref="S93:V93"/>
    <mergeCell ref="C92:D92"/>
    <mergeCell ref="N93:Q93"/>
  </mergeCells>
  <phoneticPr fontId="0" type="noConversion"/>
  <pageMargins left="3.937007874015748E-2" right="0.23622047244094491" top="0.74803149606299213" bottom="0.74803149606299213" header="0.31496062992125984" footer="0.31496062992125984"/>
  <pageSetup paperSize="9" orientation="landscape" r:id="rId1"/>
  <headerFooter alignWithMargins="0"/>
  <ignoredErrors>
    <ignoredError sqref="S9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PWSZ w Jeleniej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Kolegium Karkonoskie</dc:creator>
  <cp:lastModifiedBy>Monika Stanaszek</cp:lastModifiedBy>
  <cp:lastPrinted>2017-06-19T11:18:47Z</cp:lastPrinted>
  <dcterms:created xsi:type="dcterms:W3CDTF">2008-06-23T07:26:49Z</dcterms:created>
  <dcterms:modified xsi:type="dcterms:W3CDTF">2021-01-17T23:15:32Z</dcterms:modified>
</cp:coreProperties>
</file>