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nieszka Popek\Desktop\Senat 14.03.2024 doby\bip\pdf\"/>
    </mc:Choice>
  </mc:AlternateContent>
  <bookViews>
    <workbookView xWindow="0" yWindow="0" windowWidth="15360" windowHeight="6750" tabRatio="709" firstSheet="1" activeTab="3"/>
  </bookViews>
  <sheets>
    <sheet name="Nauczanie inkluzywne- pion (2)" sheetId="10" state="hidden" r:id="rId1"/>
    <sheet name="Nauczanie Inkluzywne" sheetId="2" r:id="rId2"/>
    <sheet name="Nauczanie inkluzywne- pion" sheetId="7" r:id="rId3"/>
    <sheet name="Cyfrowy Nauczyciel" sheetId="9" r:id="rId4"/>
    <sheet name="Cyfrowy nauczyciel - pion" sheetId="8" r:id="rId5"/>
  </sheets>
  <definedNames>
    <definedName name="__xlnm_Print_Area" localSheetId="3">'Cyfrowy Nauczyciel'!$B$4:$BD$99</definedName>
    <definedName name="__xlnm_Print_Area" localSheetId="1">'Nauczanie Inkluzywne'!$B$4:$BD$99</definedName>
    <definedName name="__xlnm_Print_Titles" localSheetId="3">'Cyfrowy Nauczyciel'!$6:$7</definedName>
    <definedName name="__xlnm_Print_Titles" localSheetId="1">'Nauczanie Inkluzywne'!$6:$7</definedName>
    <definedName name="Print_Titles_0" localSheetId="3">'Cyfrowy Nauczyciel'!$6:$7</definedName>
    <definedName name="Print_Titles_0" localSheetId="1">'Nauczanie Inkluzywne'!$6:$7</definedName>
    <definedName name="Print_Titles_0_0" localSheetId="3">'Cyfrowy Nauczyciel'!$6:$7</definedName>
    <definedName name="Print_Titles_0_0" localSheetId="1">'Nauczanie Inkluzywne'!$6:$7</definedName>
    <definedName name="Print_Titles_0_0_0" localSheetId="3">'Cyfrowy Nauczyciel'!$6:$7</definedName>
    <definedName name="Print_Titles_0_0_0" localSheetId="1">'Nauczanie Inkluzywne'!$6:$7</definedName>
    <definedName name="Print_Titles_0_0_0_0" localSheetId="3">'Cyfrowy Nauczyciel'!$6:$7</definedName>
    <definedName name="Print_Titles_0_0_0_0" localSheetId="1">'Nauczanie Inkluzywne'!$6:$7</definedName>
    <definedName name="Print_Titles_0_0_0_0_0" localSheetId="3">'Cyfrowy Nauczyciel'!$6:$7</definedName>
    <definedName name="Print_Titles_0_0_0_0_0" localSheetId="1">'Nauczanie Inkluzywne'!$6:$7</definedName>
    <definedName name="_xlnm.Print_Titles" localSheetId="3">'Cyfrowy Nauczyciel'!$6:$7</definedName>
    <definedName name="_xlnm.Print_Titles" localSheetId="1">'Nauczanie Inkluzywne'!$6:$7</definedName>
  </definedNames>
  <calcPr calcId="162913"/>
</workbook>
</file>

<file path=xl/calcChain.xml><?xml version="1.0" encoding="utf-8"?>
<calcChain xmlns="http://schemas.openxmlformats.org/spreadsheetml/2006/main">
  <c r="AJ60" i="9" l="1"/>
  <c r="AC60" i="9"/>
  <c r="O60" i="9"/>
  <c r="V60" i="9"/>
  <c r="AC60" i="2"/>
  <c r="V60" i="2"/>
  <c r="G64" i="10" l="1"/>
  <c r="F64" i="10"/>
  <c r="G51" i="10"/>
  <c r="F51" i="10"/>
  <c r="G35" i="10"/>
  <c r="F35" i="10"/>
  <c r="G18" i="10"/>
  <c r="F18" i="10"/>
  <c r="G23" i="8"/>
  <c r="F23" i="8"/>
  <c r="F23" i="7"/>
  <c r="G45" i="8"/>
  <c r="F45" i="8"/>
  <c r="K33" i="2" l="1"/>
  <c r="J33" i="2"/>
  <c r="I33" i="2"/>
  <c r="H33" i="2"/>
  <c r="G33" i="2"/>
  <c r="M33" i="2" l="1"/>
  <c r="AJ60" i="2" l="1"/>
  <c r="G47" i="9" l="1"/>
  <c r="H47" i="9"/>
  <c r="I47" i="9"/>
  <c r="J47" i="9"/>
  <c r="K47" i="9"/>
  <c r="L47" i="9"/>
  <c r="G46" i="9"/>
  <c r="H46" i="9"/>
  <c r="I46" i="9"/>
  <c r="J46" i="9"/>
  <c r="K46" i="9"/>
  <c r="L46" i="9"/>
  <c r="G45" i="9"/>
  <c r="H45" i="9"/>
  <c r="I45" i="9"/>
  <c r="J45" i="9"/>
  <c r="K45" i="9"/>
  <c r="L45" i="9"/>
  <c r="G44" i="9"/>
  <c r="H44" i="9"/>
  <c r="I44" i="9"/>
  <c r="J44" i="9"/>
  <c r="K44" i="9"/>
  <c r="L44" i="9"/>
  <c r="G43" i="9"/>
  <c r="H43" i="9"/>
  <c r="I43" i="9"/>
  <c r="J43" i="9"/>
  <c r="K43" i="9"/>
  <c r="L43" i="9"/>
  <c r="G42" i="9"/>
  <c r="H42" i="9"/>
  <c r="I42" i="9"/>
  <c r="J42" i="9"/>
  <c r="K42" i="9"/>
  <c r="L42" i="9"/>
  <c r="G41" i="9"/>
  <c r="H41" i="9"/>
  <c r="I41" i="9"/>
  <c r="J41" i="9"/>
  <c r="K41" i="9"/>
  <c r="L41" i="9"/>
  <c r="G40" i="9"/>
  <c r="H40" i="9"/>
  <c r="I40" i="9"/>
  <c r="J40" i="9"/>
  <c r="K40" i="9"/>
  <c r="L40" i="9"/>
  <c r="G39" i="9"/>
  <c r="H39" i="9"/>
  <c r="I39" i="9"/>
  <c r="J39" i="9"/>
  <c r="K39" i="9"/>
  <c r="L39" i="9"/>
  <c r="L38" i="9"/>
  <c r="K38" i="9"/>
  <c r="J38" i="9"/>
  <c r="I38" i="9"/>
  <c r="H38" i="9"/>
  <c r="G38" i="9"/>
  <c r="L35" i="9"/>
  <c r="K35" i="9"/>
  <c r="J35" i="9"/>
  <c r="I35" i="9"/>
  <c r="H35" i="9"/>
  <c r="G35" i="9"/>
  <c r="F35" i="9"/>
  <c r="L34" i="9"/>
  <c r="K34" i="9"/>
  <c r="J34" i="9"/>
  <c r="I34" i="9"/>
  <c r="H34" i="9"/>
  <c r="G34" i="9"/>
  <c r="F34" i="9"/>
  <c r="K33" i="9"/>
  <c r="J33" i="9"/>
  <c r="I33" i="9"/>
  <c r="H33" i="9"/>
  <c r="G33" i="9"/>
  <c r="L32" i="9"/>
  <c r="K32" i="9"/>
  <c r="J32" i="9"/>
  <c r="I32" i="9"/>
  <c r="H32" i="9"/>
  <c r="G32" i="9"/>
  <c r="F32" i="9"/>
  <c r="L31" i="9"/>
  <c r="K31" i="9"/>
  <c r="J31" i="9"/>
  <c r="I31" i="9"/>
  <c r="H31" i="9"/>
  <c r="G31" i="9"/>
  <c r="F31" i="9"/>
  <c r="L30" i="9"/>
  <c r="K30" i="9"/>
  <c r="J30" i="9"/>
  <c r="I30" i="9"/>
  <c r="H30" i="9"/>
  <c r="G30" i="9"/>
  <c r="F30" i="9"/>
  <c r="L29" i="9"/>
  <c r="K29" i="9"/>
  <c r="J29" i="9"/>
  <c r="I29" i="9"/>
  <c r="H29" i="9"/>
  <c r="G29" i="9"/>
  <c r="F29" i="9"/>
  <c r="L28" i="9"/>
  <c r="K28" i="9"/>
  <c r="J28" i="9"/>
  <c r="I28" i="9"/>
  <c r="H28" i="9"/>
  <c r="G28" i="9"/>
  <c r="F28" i="9"/>
  <c r="L25" i="9"/>
  <c r="K25" i="9"/>
  <c r="J25" i="9"/>
  <c r="I25" i="9"/>
  <c r="H25" i="9"/>
  <c r="G25" i="9"/>
  <c r="F25" i="9"/>
  <c r="L24" i="9"/>
  <c r="K24" i="9"/>
  <c r="J24" i="9"/>
  <c r="I24" i="9"/>
  <c r="H24" i="9"/>
  <c r="G24" i="9"/>
  <c r="F24" i="9"/>
  <c r="L23" i="9"/>
  <c r="K23" i="9"/>
  <c r="J23" i="9"/>
  <c r="I23" i="9"/>
  <c r="H23" i="9"/>
  <c r="G23" i="9"/>
  <c r="F23" i="9"/>
  <c r="L22" i="9"/>
  <c r="K22" i="9"/>
  <c r="J22" i="9"/>
  <c r="I22" i="9"/>
  <c r="H22" i="9"/>
  <c r="G22" i="9"/>
  <c r="F22" i="9"/>
  <c r="L21" i="9"/>
  <c r="K21" i="9"/>
  <c r="J21" i="9"/>
  <c r="I21" i="9"/>
  <c r="H21" i="9"/>
  <c r="G21" i="9"/>
  <c r="F21" i="9"/>
  <c r="L20" i="9"/>
  <c r="K20" i="9"/>
  <c r="J20" i="9"/>
  <c r="I20" i="9"/>
  <c r="H20" i="9"/>
  <c r="G20" i="9"/>
  <c r="F20" i="9"/>
  <c r="L19" i="9"/>
  <c r="K19" i="9"/>
  <c r="J19" i="9"/>
  <c r="I19" i="9"/>
  <c r="H19" i="9"/>
  <c r="G19" i="9"/>
  <c r="F19" i="9"/>
  <c r="L18" i="9"/>
  <c r="K18" i="9"/>
  <c r="J18" i="9"/>
  <c r="I18" i="9"/>
  <c r="H18" i="9"/>
  <c r="G18" i="9"/>
  <c r="F18" i="9"/>
  <c r="L17" i="9"/>
  <c r="K17" i="9"/>
  <c r="J17" i="9"/>
  <c r="I17" i="9"/>
  <c r="H17" i="9"/>
  <c r="G17" i="9"/>
  <c r="F17" i="9"/>
  <c r="L13" i="9"/>
  <c r="K13" i="9"/>
  <c r="J13" i="9"/>
  <c r="I13" i="9"/>
  <c r="H13" i="9"/>
  <c r="G13" i="9"/>
  <c r="F13" i="9"/>
  <c r="L12" i="9"/>
  <c r="K12" i="9"/>
  <c r="J12" i="9"/>
  <c r="I12" i="9"/>
  <c r="H12" i="9"/>
  <c r="G12" i="9"/>
  <c r="F12" i="9"/>
  <c r="K11" i="9"/>
  <c r="J11" i="9"/>
  <c r="I11" i="9"/>
  <c r="H11" i="9"/>
  <c r="G11" i="9"/>
  <c r="K10" i="9"/>
  <c r="J10" i="9"/>
  <c r="I10" i="9"/>
  <c r="H10" i="9"/>
  <c r="G10" i="9"/>
  <c r="L9" i="9"/>
  <c r="K9" i="9"/>
  <c r="J9" i="9"/>
  <c r="I9" i="9"/>
  <c r="H9" i="9"/>
  <c r="G9" i="9"/>
  <c r="F9" i="9"/>
  <c r="M38" i="9" l="1"/>
  <c r="N19" i="9"/>
  <c r="M28" i="9"/>
  <c r="N24" i="9"/>
  <c r="M12" i="9"/>
  <c r="M40" i="9"/>
  <c r="N40" i="9"/>
  <c r="M42" i="9"/>
  <c r="N38" i="9"/>
  <c r="M18" i="9"/>
  <c r="M45" i="9"/>
  <c r="M41" i="9"/>
  <c r="M47" i="9"/>
  <c r="M44" i="9"/>
  <c r="M21" i="9"/>
  <c r="N9" i="9"/>
  <c r="N11" i="9"/>
  <c r="N13" i="9"/>
  <c r="N22" i="9"/>
  <c r="N35" i="9"/>
  <c r="N21" i="9"/>
  <c r="N23" i="9"/>
  <c r="N34" i="9"/>
  <c r="N20" i="9"/>
  <c r="M23" i="9"/>
  <c r="N25" i="9"/>
  <c r="M19" i="9"/>
  <c r="N12" i="9"/>
  <c r="N17" i="9"/>
  <c r="M39" i="9"/>
  <c r="N10" i="9"/>
  <c r="N18" i="9"/>
  <c r="N29" i="9"/>
  <c r="M30" i="9"/>
  <c r="N30" i="9"/>
  <c r="N28" i="9"/>
  <c r="M33" i="9"/>
  <c r="M29" i="9"/>
  <c r="M43" i="9"/>
  <c r="M46" i="9"/>
  <c r="N32" i="9"/>
  <c r="N31" i="9"/>
  <c r="M31" i="9"/>
  <c r="N47" i="9"/>
  <c r="N46" i="9"/>
  <c r="N45" i="9"/>
  <c r="N44" i="9"/>
  <c r="N43" i="9"/>
  <c r="N42" i="9"/>
  <c r="N41" i="9"/>
  <c r="N39" i="9"/>
  <c r="M32" i="9"/>
  <c r="M34" i="9"/>
  <c r="M35" i="9"/>
  <c r="M20" i="9"/>
  <c r="M22" i="9"/>
  <c r="M24" i="9"/>
  <c r="M17" i="9"/>
  <c r="M25" i="9"/>
  <c r="M10" i="9"/>
  <c r="M9" i="9"/>
  <c r="M13" i="9"/>
  <c r="M11" i="9"/>
  <c r="L23" i="2"/>
  <c r="L21" i="2"/>
  <c r="H21" i="2"/>
  <c r="M48" i="9" l="1"/>
  <c r="M26" i="9"/>
  <c r="M36" i="9"/>
  <c r="F28" i="2"/>
  <c r="G28" i="2"/>
  <c r="H28" i="2"/>
  <c r="I28" i="2"/>
  <c r="J28" i="2"/>
  <c r="K28" i="2"/>
  <c r="L28" i="2"/>
  <c r="F29" i="2"/>
  <c r="G29" i="2"/>
  <c r="H29" i="2"/>
  <c r="I29" i="2"/>
  <c r="J29" i="2"/>
  <c r="K29" i="2"/>
  <c r="L29" i="2"/>
  <c r="F30" i="2"/>
  <c r="G30" i="2"/>
  <c r="H30" i="2"/>
  <c r="I30" i="2"/>
  <c r="J30" i="2"/>
  <c r="K30" i="2"/>
  <c r="L30" i="2"/>
  <c r="F31" i="2"/>
  <c r="G31" i="2"/>
  <c r="H31" i="2"/>
  <c r="I31" i="2"/>
  <c r="J31" i="2"/>
  <c r="K31" i="2"/>
  <c r="L31" i="2"/>
  <c r="F32" i="2"/>
  <c r="G32" i="2"/>
  <c r="H32" i="2"/>
  <c r="I32" i="2"/>
  <c r="J32" i="2"/>
  <c r="K32" i="2"/>
  <c r="L32" i="2"/>
  <c r="F34" i="2"/>
  <c r="G34" i="2"/>
  <c r="H34" i="2"/>
  <c r="I34" i="2"/>
  <c r="J34" i="2"/>
  <c r="K34" i="2"/>
  <c r="L34" i="2"/>
  <c r="F35" i="2"/>
  <c r="G35" i="2"/>
  <c r="H35" i="2"/>
  <c r="I35" i="2"/>
  <c r="J35" i="2"/>
  <c r="K35" i="2"/>
  <c r="L35" i="2"/>
  <c r="M28" i="2" l="1"/>
  <c r="M32" i="2"/>
  <c r="M29" i="2"/>
  <c r="N28" i="2"/>
  <c r="M31" i="2"/>
  <c r="M34" i="2"/>
  <c r="M30" i="2"/>
  <c r="M35" i="2"/>
  <c r="N35" i="2"/>
  <c r="N32" i="2"/>
  <c r="N34" i="2"/>
  <c r="N31" i="2"/>
  <c r="N30" i="2"/>
  <c r="N29" i="2"/>
  <c r="F21" i="2"/>
  <c r="G21" i="2"/>
  <c r="I21" i="2"/>
  <c r="J21" i="2"/>
  <c r="K21" i="2"/>
  <c r="K10" i="2"/>
  <c r="J10" i="2"/>
  <c r="I10" i="2"/>
  <c r="H10" i="2"/>
  <c r="G10" i="2"/>
  <c r="M21" i="2" l="1"/>
  <c r="N21" i="2"/>
  <c r="N10" i="2"/>
  <c r="M10" i="2"/>
  <c r="G63" i="7"/>
  <c r="F46" i="9"/>
  <c r="F45" i="9"/>
  <c r="F44" i="9"/>
  <c r="F43" i="9"/>
  <c r="F42" i="9"/>
  <c r="F41" i="9"/>
  <c r="F40" i="9"/>
  <c r="F39" i="9"/>
  <c r="F38" i="9"/>
  <c r="AJ61" i="9"/>
  <c r="AC61" i="9"/>
  <c r="V61" i="9"/>
  <c r="O61" i="9"/>
  <c r="AP55" i="9"/>
  <c r="AO55" i="9"/>
  <c r="AN55" i="9"/>
  <c r="AM55" i="9"/>
  <c r="AL55" i="9"/>
  <c r="AK55" i="9"/>
  <c r="AJ55" i="9"/>
  <c r="AI55" i="9"/>
  <c r="AH55" i="9"/>
  <c r="AG55" i="9"/>
  <c r="AF55" i="9"/>
  <c r="AE55" i="9"/>
  <c r="AD55" i="9"/>
  <c r="AC55" i="9"/>
  <c r="AB55" i="9"/>
  <c r="AA55" i="9"/>
  <c r="Z55" i="9"/>
  <c r="Y55" i="9"/>
  <c r="X55" i="9"/>
  <c r="W55" i="9"/>
  <c r="V55" i="9"/>
  <c r="U55" i="9"/>
  <c r="T55" i="9"/>
  <c r="S55" i="9"/>
  <c r="R55" i="9"/>
  <c r="Q55" i="9"/>
  <c r="P55" i="9"/>
  <c r="O55" i="9"/>
  <c r="L51" i="9"/>
  <c r="K51" i="9"/>
  <c r="J51" i="9"/>
  <c r="I51" i="9"/>
  <c r="H51" i="9"/>
  <c r="G51" i="9"/>
  <c r="F51" i="9"/>
  <c r="L50" i="9"/>
  <c r="K50" i="9"/>
  <c r="J50" i="9"/>
  <c r="I50" i="9"/>
  <c r="H50" i="9"/>
  <c r="G50" i="9"/>
  <c r="F50" i="9"/>
  <c r="AQ1" i="9"/>
  <c r="AJ61" i="2"/>
  <c r="AP55" i="2"/>
  <c r="AC61" i="2"/>
  <c r="V61" i="2"/>
  <c r="O61" i="2"/>
  <c r="O60" i="2"/>
  <c r="AO55" i="2"/>
  <c r="AN55" i="2"/>
  <c r="AM55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F51" i="2"/>
  <c r="F50" i="2"/>
  <c r="F47" i="2"/>
  <c r="F46" i="2"/>
  <c r="F45" i="2"/>
  <c r="F44" i="2"/>
  <c r="F43" i="2"/>
  <c r="F42" i="2"/>
  <c r="F41" i="2"/>
  <c r="F40" i="2"/>
  <c r="F39" i="2"/>
  <c r="F38" i="2"/>
  <c r="F24" i="2"/>
  <c r="F23" i="2"/>
  <c r="F22" i="2"/>
  <c r="F20" i="2"/>
  <c r="F19" i="2"/>
  <c r="F18" i="2"/>
  <c r="F17" i="2"/>
  <c r="F13" i="2"/>
  <c r="F12" i="2"/>
  <c r="L51" i="2"/>
  <c r="L50" i="2"/>
  <c r="L47" i="2"/>
  <c r="L46" i="2"/>
  <c r="L45" i="2"/>
  <c r="L44" i="2"/>
  <c r="L43" i="2"/>
  <c r="L42" i="2"/>
  <c r="L41" i="2"/>
  <c r="L40" i="2"/>
  <c r="L39" i="2"/>
  <c r="L38" i="2"/>
  <c r="L24" i="2"/>
  <c r="L22" i="2"/>
  <c r="L20" i="2"/>
  <c r="L19" i="2"/>
  <c r="L18" i="2"/>
  <c r="L17" i="2"/>
  <c r="L13" i="2"/>
  <c r="L12" i="2"/>
  <c r="K51" i="2"/>
  <c r="K50" i="2"/>
  <c r="K47" i="2"/>
  <c r="K46" i="2"/>
  <c r="K45" i="2"/>
  <c r="K44" i="2"/>
  <c r="K43" i="2"/>
  <c r="K42" i="2"/>
  <c r="K41" i="2"/>
  <c r="K40" i="2"/>
  <c r="K39" i="2"/>
  <c r="K38" i="2"/>
  <c r="K24" i="2"/>
  <c r="K23" i="2"/>
  <c r="K22" i="2"/>
  <c r="K20" i="2"/>
  <c r="K19" i="2"/>
  <c r="K18" i="2"/>
  <c r="K17" i="2"/>
  <c r="K13" i="2"/>
  <c r="K12" i="2"/>
  <c r="K11" i="2"/>
  <c r="J51" i="2"/>
  <c r="J50" i="2"/>
  <c r="J47" i="2"/>
  <c r="J46" i="2"/>
  <c r="J45" i="2"/>
  <c r="J44" i="2"/>
  <c r="J43" i="2"/>
  <c r="J42" i="2"/>
  <c r="J41" i="2"/>
  <c r="J40" i="2"/>
  <c r="J39" i="2"/>
  <c r="J38" i="2"/>
  <c r="J24" i="2"/>
  <c r="J23" i="2"/>
  <c r="J22" i="2"/>
  <c r="J20" i="2"/>
  <c r="J19" i="2"/>
  <c r="J18" i="2"/>
  <c r="J17" i="2"/>
  <c r="J13" i="2"/>
  <c r="J12" i="2"/>
  <c r="J11" i="2"/>
  <c r="I51" i="2"/>
  <c r="I50" i="2"/>
  <c r="I47" i="2"/>
  <c r="I46" i="2"/>
  <c r="I45" i="2"/>
  <c r="I44" i="2"/>
  <c r="I43" i="2"/>
  <c r="I42" i="2"/>
  <c r="I41" i="2"/>
  <c r="I40" i="2"/>
  <c r="I39" i="2"/>
  <c r="I38" i="2"/>
  <c r="I24" i="2"/>
  <c r="I23" i="2"/>
  <c r="I22" i="2"/>
  <c r="I20" i="2"/>
  <c r="I19" i="2"/>
  <c r="I18" i="2"/>
  <c r="I17" i="2"/>
  <c r="I13" i="2"/>
  <c r="I12" i="2"/>
  <c r="I11" i="2"/>
  <c r="H51" i="2"/>
  <c r="H50" i="2"/>
  <c r="H47" i="2"/>
  <c r="H46" i="2"/>
  <c r="H45" i="2"/>
  <c r="H44" i="2"/>
  <c r="H43" i="2"/>
  <c r="H42" i="2"/>
  <c r="H41" i="2"/>
  <c r="H40" i="2"/>
  <c r="H39" i="2"/>
  <c r="H38" i="2"/>
  <c r="H24" i="2"/>
  <c r="H23" i="2"/>
  <c r="H22" i="2"/>
  <c r="H20" i="2"/>
  <c r="H19" i="2"/>
  <c r="H18" i="2"/>
  <c r="H17" i="2"/>
  <c r="H13" i="2"/>
  <c r="H12" i="2"/>
  <c r="H11" i="2"/>
  <c r="G51" i="2"/>
  <c r="G50" i="2"/>
  <c r="G47" i="2"/>
  <c r="G46" i="2"/>
  <c r="G45" i="2"/>
  <c r="G44" i="2"/>
  <c r="G43" i="2"/>
  <c r="G42" i="2"/>
  <c r="G41" i="2"/>
  <c r="G40" i="2"/>
  <c r="G39" i="2"/>
  <c r="G38" i="2"/>
  <c r="G24" i="2"/>
  <c r="G23" i="2"/>
  <c r="G22" i="2"/>
  <c r="G20" i="2"/>
  <c r="G19" i="2"/>
  <c r="G18" i="2"/>
  <c r="G17" i="2"/>
  <c r="G13" i="2"/>
  <c r="G12" i="2"/>
  <c r="G11" i="2"/>
  <c r="M40" i="2" l="1"/>
  <c r="M43" i="2"/>
  <c r="M18" i="2"/>
  <c r="M13" i="2"/>
  <c r="M38" i="2"/>
  <c r="M47" i="2"/>
  <c r="N23" i="2"/>
  <c r="F52" i="9"/>
  <c r="N19" i="2"/>
  <c r="F48" i="9"/>
  <c r="K52" i="9"/>
  <c r="M17" i="2"/>
  <c r="M41" i="2"/>
  <c r="M51" i="2"/>
  <c r="G52" i="9"/>
  <c r="M20" i="2"/>
  <c r="M44" i="2"/>
  <c r="M22" i="2"/>
  <c r="M11" i="2"/>
  <c r="N18" i="2"/>
  <c r="M24" i="2"/>
  <c r="M45" i="2"/>
  <c r="N22" i="2"/>
  <c r="M46" i="2"/>
  <c r="J36" i="9"/>
  <c r="N39" i="2"/>
  <c r="N47" i="2"/>
  <c r="J48" i="9"/>
  <c r="I14" i="9"/>
  <c r="M12" i="2"/>
  <c r="N42" i="2"/>
  <c r="M42" i="2"/>
  <c r="N38" i="2"/>
  <c r="J52" i="9"/>
  <c r="N50" i="2"/>
  <c r="N12" i="2"/>
  <c r="N43" i="2"/>
  <c r="M19" i="2"/>
  <c r="M23" i="2"/>
  <c r="M39" i="2"/>
  <c r="M50" i="2"/>
  <c r="N13" i="2"/>
  <c r="N20" i="2"/>
  <c r="N24" i="2"/>
  <c r="N40" i="2"/>
  <c r="N45" i="2"/>
  <c r="N51" i="2"/>
  <c r="F14" i="9"/>
  <c r="J14" i="9"/>
  <c r="F26" i="9"/>
  <c r="G26" i="9"/>
  <c r="K26" i="9"/>
  <c r="G36" i="9"/>
  <c r="H48" i="9"/>
  <c r="N51" i="9"/>
  <c r="N17" i="2"/>
  <c r="N41" i="2"/>
  <c r="N46" i="2"/>
  <c r="K14" i="9"/>
  <c r="L36" i="9"/>
  <c r="K48" i="9"/>
  <c r="H14" i="9"/>
  <c r="L14" i="9"/>
  <c r="H26" i="9"/>
  <c r="L26" i="9"/>
  <c r="I26" i="9"/>
  <c r="I36" i="9"/>
  <c r="H52" i="9"/>
  <c r="L52" i="9"/>
  <c r="I52" i="9"/>
  <c r="O68" i="2"/>
  <c r="AC58" i="9"/>
  <c r="L48" i="9"/>
  <c r="O62" i="9"/>
  <c r="K36" i="9"/>
  <c r="F36" i="9"/>
  <c r="N44" i="2"/>
  <c r="V58" i="9"/>
  <c r="I48" i="9"/>
  <c r="O58" i="9"/>
  <c r="AC65" i="9"/>
  <c r="AJ58" i="9"/>
  <c r="AC62" i="9"/>
  <c r="O65" i="9"/>
  <c r="O68" i="9"/>
  <c r="H36" i="9"/>
  <c r="AJ56" i="9"/>
  <c r="AJ57" i="9"/>
  <c r="J26" i="9"/>
  <c r="M50" i="9"/>
  <c r="O56" i="9"/>
  <c r="O57" i="9"/>
  <c r="G48" i="9"/>
  <c r="N50" i="9"/>
  <c r="M51" i="9"/>
  <c r="V56" i="9"/>
  <c r="V57" i="9"/>
  <c r="G14" i="9"/>
  <c r="AC56" i="9"/>
  <c r="AC57" i="9"/>
  <c r="O66" i="9" l="1"/>
  <c r="O67" i="9"/>
  <c r="M52" i="9"/>
  <c r="O63" i="9"/>
  <c r="M14" i="9"/>
  <c r="K53" i="9"/>
  <c r="N52" i="9"/>
  <c r="N14" i="9"/>
  <c r="N36" i="9"/>
  <c r="AC63" i="9"/>
  <c r="J53" i="9"/>
  <c r="H53" i="9"/>
  <c r="F54" i="9"/>
  <c r="N26" i="9"/>
  <c r="I53" i="9"/>
  <c r="N48" i="9"/>
  <c r="O64" i="9"/>
  <c r="AC64" i="9"/>
  <c r="G53" i="9"/>
  <c r="L53" i="9" l="1"/>
  <c r="G55" i="9" s="1"/>
  <c r="I55" i="9" l="1"/>
  <c r="J55" i="9"/>
  <c r="H55" i="9"/>
  <c r="K55" i="9"/>
  <c r="K52" i="2" l="1"/>
  <c r="H52" i="2"/>
  <c r="L9" i="2"/>
  <c r="L14" i="2" s="1"/>
  <c r="K9" i="2"/>
  <c r="K14" i="2" s="1"/>
  <c r="J9" i="2"/>
  <c r="J14" i="2" s="1"/>
  <c r="I9" i="2"/>
  <c r="I14" i="2" s="1"/>
  <c r="H9" i="2"/>
  <c r="H14" i="2" s="1"/>
  <c r="G9" i="2"/>
  <c r="F9" i="2"/>
  <c r="F14" i="2" s="1"/>
  <c r="N9" i="2" l="1"/>
  <c r="G14" i="2"/>
  <c r="F52" i="2"/>
  <c r="J52" i="2"/>
  <c r="L52" i="2"/>
  <c r="I52" i="2"/>
  <c r="G52" i="2"/>
  <c r="N11" i="2"/>
  <c r="M9" i="2"/>
  <c r="M14" i="2" s="1"/>
  <c r="N14" i="2" l="1"/>
  <c r="N52" i="2"/>
  <c r="M52" i="2"/>
  <c r="K36" i="2" l="1"/>
  <c r="L26" i="2"/>
  <c r="K26" i="2"/>
  <c r="G26" i="2"/>
  <c r="J26" i="2"/>
  <c r="I26" i="2"/>
  <c r="H26" i="2"/>
  <c r="F26" i="2" l="1"/>
  <c r="L36" i="2"/>
  <c r="H36" i="2"/>
  <c r="F36" i="2"/>
  <c r="G36" i="2"/>
  <c r="J36" i="2"/>
  <c r="I36" i="2"/>
  <c r="N36" i="2" l="1"/>
  <c r="M36" i="2"/>
  <c r="M26" i="2"/>
  <c r="N26" i="2"/>
  <c r="G77" i="8"/>
  <c r="F77" i="8"/>
  <c r="G62" i="8"/>
  <c r="F62" i="8"/>
  <c r="G78" i="7"/>
  <c r="F78" i="7"/>
  <c r="F63" i="7"/>
  <c r="G45" i="7"/>
  <c r="F45" i="7"/>
  <c r="G23" i="7"/>
  <c r="AQ1" i="2" l="1"/>
  <c r="O62" i="2" l="1"/>
  <c r="V58" i="2"/>
  <c r="AJ58" i="2"/>
  <c r="O66" i="2" s="1"/>
  <c r="I48" i="2"/>
  <c r="I53" i="2" s="1"/>
  <c r="J48" i="2"/>
  <c r="J53" i="2" s="1"/>
  <c r="L48" i="2"/>
  <c r="O58" i="2"/>
  <c r="K48" i="2"/>
  <c r="K53" i="2" s="1"/>
  <c r="O65" i="2"/>
  <c r="AC62" i="2"/>
  <c r="G48" i="2"/>
  <c r="G53" i="2" s="1"/>
  <c r="H48" i="2"/>
  <c r="H53" i="2" s="1"/>
  <c r="AC56" i="2"/>
  <c r="F48" i="2"/>
  <c r="F54" i="2" s="1"/>
  <c r="AC57" i="2"/>
  <c r="AC58" i="2"/>
  <c r="AJ56" i="2"/>
  <c r="AJ57" i="2"/>
  <c r="AC65" i="2"/>
  <c r="O56" i="2"/>
  <c r="O57" i="2"/>
  <c r="V56" i="2"/>
  <c r="V57" i="2"/>
  <c r="O64" i="2" l="1"/>
  <c r="O67" i="2" s="1"/>
  <c r="O63" i="2"/>
  <c r="N48" i="2"/>
  <c r="AC63" i="2"/>
  <c r="M48" i="2"/>
  <c r="AC64" i="2"/>
  <c r="L53" i="2" l="1"/>
  <c r="I55" i="2" s="1"/>
  <c r="J55" i="2" l="1"/>
  <c r="G55" i="2"/>
  <c r="H55" i="2"/>
  <c r="K55" i="2"/>
</calcChain>
</file>

<file path=xl/sharedStrings.xml><?xml version="1.0" encoding="utf-8"?>
<sst xmlns="http://schemas.openxmlformats.org/spreadsheetml/2006/main" count="1054" uniqueCount="169">
  <si>
    <t>L.p.</t>
  </si>
  <si>
    <t>Przedmiot</t>
  </si>
  <si>
    <t>Ogółem liczba godzin</t>
  </si>
  <si>
    <t>1.</t>
  </si>
  <si>
    <t>2.</t>
  </si>
  <si>
    <t>3.</t>
  </si>
  <si>
    <t>4.</t>
  </si>
  <si>
    <t>5.</t>
  </si>
  <si>
    <t>6.</t>
  </si>
  <si>
    <t>7.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</si>
  <si>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</si>
  <si>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</si>
  <si>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</si>
  <si>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</si>
  <si>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</si>
  <si>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</si>
  <si>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</si>
  <si>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</si>
  <si>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</si>
  <si>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Liczba egzaminów w semestrze</t>
  </si>
  <si>
    <t>Suma ECTS w roku</t>
  </si>
  <si>
    <t>ECTS ogółem</t>
  </si>
  <si>
    <t>Semestr 2</t>
  </si>
  <si>
    <t>Semestr 1</t>
  </si>
  <si>
    <t>Semestr 3</t>
  </si>
  <si>
    <t>Semestr 4</t>
  </si>
  <si>
    <t>RAZEM</t>
  </si>
  <si>
    <t>19.</t>
  </si>
  <si>
    <t>20.</t>
  </si>
  <si>
    <t>22.</t>
  </si>
  <si>
    <t>23.</t>
  </si>
  <si>
    <t>21.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</si>
  <si>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</si>
  <si>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</si>
  <si>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</si>
  <si>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</si>
  <si>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</si>
  <si>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</si>
  <si>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</si>
  <si>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</si>
  <si>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</si>
  <si>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</si>
  <si>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</si>
  <si>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Praca dyplomowa</t>
  </si>
  <si>
    <t>8.</t>
  </si>
  <si>
    <t>18.</t>
  </si>
  <si>
    <t>Kierunek:</t>
  </si>
  <si>
    <t>Metodologia badań naukowych</t>
  </si>
  <si>
    <t>* przedmiot do wyboru</t>
  </si>
  <si>
    <t>w zakresie:</t>
  </si>
  <si>
    <t>Liczba godzin ogółem bez pracy własnej</t>
  </si>
  <si>
    <t>Suma punktów ECTS w semestrze bez praktyk zawodowych</t>
  </si>
  <si>
    <t>Suma godzin w semestrze bez praktyk zawodowych i pracy własnej</t>
  </si>
  <si>
    <t>Suma godzin w semestrze bez praktyk zawodowych (kontakt + praca własna)</t>
  </si>
  <si>
    <t>Suma godzin w semestrze z praktykami zawodowymi bez pracy własnej</t>
  </si>
  <si>
    <t>Suma ECTS  w semestrze z praktykami zawodowymi</t>
  </si>
  <si>
    <t>Suma godzin w roku bez praktyk zawodowych + praca własna</t>
  </si>
  <si>
    <t>Suma godzin w roku z praktykami zawodowymi +praca własna</t>
  </si>
  <si>
    <t>Liczba godzin ogółem z praktykami zawodowymi (bez pracy własnej)</t>
  </si>
  <si>
    <t>Suma godzin w roku bez praktyk zawodowych i pracy własnej</t>
  </si>
  <si>
    <t xml:space="preserve"> Ogółem ECTS</t>
  </si>
  <si>
    <t xml:space="preserve"> Wykłady</t>
  </si>
  <si>
    <t xml:space="preserve"> Ćwiczenia</t>
  </si>
  <si>
    <t xml:space="preserve"> Laboratorium</t>
  </si>
  <si>
    <t xml:space="preserve"> Seminarium</t>
  </si>
  <si>
    <t xml:space="preserve"> Praktyka zawodowa</t>
  </si>
  <si>
    <t xml:space="preserve"> Praca własna</t>
  </si>
  <si>
    <t xml:space="preserve"> Ogółem liczba godzin w kontakcie</t>
  </si>
  <si>
    <t xml:space="preserve"> Ogółem godzin</t>
  </si>
  <si>
    <t xml:space="preserve"> Wykład</t>
  </si>
  <si>
    <t xml:space="preserve"> ECTS</t>
  </si>
  <si>
    <t>MODUŁ KSZTAŁCENIA OGÓLNEGO</t>
  </si>
  <si>
    <t>MODUŁ KSZTAŁCENIA NAUCZYCIELSKIEGO</t>
  </si>
  <si>
    <t xml:space="preserve"> Forma zaliczenia (semestr)</t>
  </si>
  <si>
    <t xml:space="preserve"> Egzamin</t>
  </si>
  <si>
    <t xml:space="preserve"> Zaliczenie na ocenę</t>
  </si>
  <si>
    <t>Liczba godzin ogółem z praktykami zawodowymi + praca własna</t>
  </si>
  <si>
    <t>Seminarium magisterskie</t>
  </si>
  <si>
    <t>Semestr I</t>
  </si>
  <si>
    <t>LP</t>
  </si>
  <si>
    <t>Nazwa przedmiotu</t>
  </si>
  <si>
    <t>Forma zaliczenia
 w semestrze</t>
  </si>
  <si>
    <t>Forma zaliczenia</t>
  </si>
  <si>
    <t>Liczba godzin</t>
  </si>
  <si>
    <t>Punkty
 ECTS</t>
  </si>
  <si>
    <t>ZO</t>
  </si>
  <si>
    <t>w</t>
  </si>
  <si>
    <t>E</t>
  </si>
  <si>
    <t>praktyka zawodowa</t>
  </si>
  <si>
    <t>Razem w semestrze I</t>
  </si>
  <si>
    <t>Dopuszczalny deficyt punktów</t>
  </si>
  <si>
    <t>Semestr II</t>
  </si>
  <si>
    <t>Semestr III</t>
  </si>
  <si>
    <t>Razem w semestrze III bez godzin praktyk</t>
  </si>
  <si>
    <t>Semestr IV</t>
  </si>
  <si>
    <t>Przygotowanie merytoryczne do nauczania pierwszego przedmiotu</t>
  </si>
  <si>
    <t>MODUŁ SEMINARIUM MAGISTERSKIE I PRACA DYPLOMOWA</t>
  </si>
  <si>
    <t>Higiena głosu nauczyciela</t>
  </si>
  <si>
    <t>2,3,4</t>
  </si>
  <si>
    <t>sem</t>
  </si>
  <si>
    <t>praca dyplomowa</t>
  </si>
  <si>
    <t>Język obcy*</t>
  </si>
  <si>
    <t>Praktyka zawodowa **</t>
  </si>
  <si>
    <t>Statystyka</t>
  </si>
  <si>
    <r>
      <t>Harmonogram realizacji programu studiów stacjonarnych/niestacjonarnych drugiego stopnia o profilu praktycznym (</t>
    </r>
    <r>
      <rPr>
        <b/>
        <sz val="14"/>
        <rFont val="Times New Roman"/>
        <family val="1"/>
        <charset val="238"/>
      </rPr>
      <t xml:space="preserve">dla studentów rozpoczynających studia od </t>
    </r>
    <r>
      <rPr>
        <b/>
        <sz val="14"/>
        <color rgb="FF000000"/>
        <rFont val="Times New Roman"/>
        <family val="1"/>
        <charset val="238"/>
      </rPr>
      <t>roku akademickiego 2024/2025)</t>
    </r>
  </si>
  <si>
    <t xml:space="preserve">  Filologia angielska II stopnia</t>
  </si>
  <si>
    <t>Plan studiów z modułem kształcenia specjalnościowego - nauczanie inkluzywne  - pion</t>
  </si>
  <si>
    <t>Nauczanie inkluzywne</t>
  </si>
  <si>
    <t>Cyfrowy Nauczyciel</t>
  </si>
  <si>
    <t>Dydaktyka języka angielskiego w szkole ponadpodstawowej</t>
  </si>
  <si>
    <t xml:space="preserve"> MODUŁ KSZTAŁCENIA SPECJALNOŚCIOWEGO W ZAKRESIE NAUCZANIA INKLUZYWNEGO</t>
  </si>
  <si>
    <t xml:space="preserve"> MODUŁ KSZTAŁCENIA SPECJALNOŚCIOWEGO W ZAKRESIE CYFROWEGO NAUCZYCIELA</t>
  </si>
  <si>
    <t>Psychologia uczenia się  i motywacji</t>
  </si>
  <si>
    <t>Plan studiów z modułem kształcenia specjalnościowego -cyfrowy nauczyciel  - pion</t>
  </si>
  <si>
    <t>MODUŁ KSZTAŁCENIA KIERUNKOWEGO</t>
  </si>
  <si>
    <t>Interaktywne narzędzia cyfrowe</t>
  </si>
  <si>
    <t>Marketing w sieci</t>
  </si>
  <si>
    <t>Gender i queer studies</t>
  </si>
  <si>
    <t>Socjologia</t>
  </si>
  <si>
    <t>Kulturoznawstwo</t>
  </si>
  <si>
    <t>1,2,3</t>
  </si>
  <si>
    <t>Redakcja tekstów naukowych</t>
  </si>
  <si>
    <t xml:space="preserve">Komunikacja ustna </t>
  </si>
  <si>
    <t>Metody radzenia sobie ze stresem młodzieży i dorosłych</t>
  </si>
  <si>
    <t>Trening umiejętności wychowawczych</t>
  </si>
  <si>
    <t>Kultura współczesna regionu</t>
  </si>
  <si>
    <t>Narzędzia cyfrowe w nauczaniu inkluzywnym</t>
  </si>
  <si>
    <t>Praca z młodzieżą i dorosłymi ze specjalnymi potrzebami</t>
  </si>
  <si>
    <t>PNJNA- ZSJ</t>
  </si>
  <si>
    <t>AI w pracy nauczyciela i filologa</t>
  </si>
  <si>
    <t>Przygotowywanie materiałów edukacyjnych</t>
  </si>
  <si>
    <t xml:space="preserve">34. </t>
  </si>
  <si>
    <t>Język angielski w czasach globalizacji: kultura i nauczanie/Język i społeczeństwo</t>
  </si>
  <si>
    <t>lab</t>
  </si>
  <si>
    <t>PNJA- ZSJ</t>
  </si>
  <si>
    <t>Warsztat zaawansowany - narzędzia IT</t>
  </si>
  <si>
    <t>Pedagogika młodzieży i elementy andragogiki</t>
  </si>
  <si>
    <t>Realioznawstwo amerykańskiego obszaru językowego/Realioznawstwo krajów angielskiego obszaru językowego</t>
  </si>
  <si>
    <t>Warsztat kompetencji miękkich</t>
  </si>
  <si>
    <t>Psychologia rozwoju człowieka w cyklu życia</t>
  </si>
  <si>
    <t>Warsztat komunikacji inkluzywnej</t>
  </si>
  <si>
    <t>Aplikacyjność literatury współczesnej  krajów angielskiego obszaru językowego/ krajów amerykańskiego obszaru językowego w nauczaniu języka angielskiego</t>
  </si>
  <si>
    <t>Leksyka i frazeologia</t>
  </si>
  <si>
    <t>Przygotowywanie materiałów edukacyjnych do nauczania języka angielskiego młodzieży i dorosłych ze specjalnymi potrzebami</t>
  </si>
  <si>
    <t>Angielski w komunikacji online</t>
  </si>
  <si>
    <t>Warsztat zaawansowany -  narzędzia IT</t>
  </si>
  <si>
    <t>ćw.</t>
  </si>
  <si>
    <t>w/ćw.</t>
  </si>
  <si>
    <t>Metody efektywnego uczenia się i techniki pamięciowe</t>
  </si>
  <si>
    <t>Ścieżka rozwoju nauczyciela</t>
  </si>
  <si>
    <t>Metody pracy online</t>
  </si>
  <si>
    <t>Współczesne teorie lingwistyczne</t>
  </si>
  <si>
    <t>Edukacja dla zrównoważonego rozwoju</t>
  </si>
  <si>
    <t>Edukacja dla zrónoważonego rozwoju</t>
  </si>
  <si>
    <t>75 h</t>
  </si>
  <si>
    <t>150 h</t>
  </si>
  <si>
    <t>Edukacja alternatywna i nauczanie języków obcych</t>
  </si>
  <si>
    <t>Język angielski w czasach globalizacji: kultura i nauczanie/Język i społeczeństwo*</t>
  </si>
  <si>
    <t>Aplikacyjność literatury współczesnej  krajów angielskiego obszaru językowego/ krajów amerykańskiego obszaru językowego w nauczaniu języka angielskiego*</t>
  </si>
  <si>
    <t>Realioznawstwo amerykańskiego obszaru językowego/Realioznawstwo krajów angielskiego obszaru językowego*</t>
  </si>
  <si>
    <t>Trening umiejętności translatorskich nauczyciela</t>
  </si>
  <si>
    <t>Razem w semestrze II bez godzin praktyk</t>
  </si>
  <si>
    <t xml:space="preserve">Razem w semestrze IV  </t>
  </si>
  <si>
    <t>Razem w semestrze IV</t>
  </si>
  <si>
    <t>**praktyka pedagogiczna w szkole ponadpodstawowej (75 godz. praktyka psychologiczno-pedagogiczna zintegrowana z zajęciami, praktyka dydaktyczna 150 godz.)</t>
  </si>
  <si>
    <t xml:space="preserve">           </t>
  </si>
  <si>
    <t>** praktyka pedagogiczna w szkole ponadpodstawowej (75 godz. praktyka psychologiczno-pedagogiczna zintegrowana z zajęciami, praktyka dydaktyczna 150 godz.)</t>
  </si>
  <si>
    <t>lab.</t>
  </si>
  <si>
    <t>załacznik do Programu Studiów na keirunku Filologia agielska II stopnia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</si>
</sst>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0"/>
      <name val="Arial"/>
      <family val="2"/>
      <charset val="238"/>
    </font>
    <font>
      <sz val="7"/>
      <name val="Arial"/>
      <family val="2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rgb="FF000000"/>
      <name val="Calibri"/>
      <family val="2"/>
      <charset val="238"/>
    </font>
    <font>
      <i/>
      <sz val="9"/>
      <color rgb="FF000000"/>
      <name val="Times New Roman"/>
      <family val="1"/>
      <charset val="1"/>
    </font>
    <font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1"/>
    </font>
    <font>
      <b/>
      <sz val="11"/>
      <color rgb="FF000000"/>
      <name val="Calibri"/>
      <family val="2"/>
      <charset val="238"/>
    </font>
    <font>
      <b/>
      <sz val="11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</font>
    <font>
      <b/>
      <sz val="14"/>
      <name val="Times New Roman"/>
      <family val="1"/>
      <charset val="238"/>
    </font>
    <font>
      <sz val="10"/>
      <color rgb="FF000000"/>
      <name val="Times New Roman"/>
      <family val="1"/>
    </font>
    <font>
      <sz val="9"/>
      <color rgb="FF000000"/>
      <name val="Calibri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rgb="FF444444"/>
      <name val="Calibri"/>
      <family val="2"/>
      <charset val="1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rgb="FF444444"/>
      <name val="Calibri"/>
      <family val="2"/>
      <charset val="1"/>
    </font>
    <font>
      <sz val="8"/>
      <color rgb="FF000000"/>
      <name val="Arial"/>
      <family val="2"/>
      <charset val="238"/>
    </font>
    <font>
      <sz val="11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0"/>
      <color rgb="FF000000"/>
      <name val="Calibri"/>
      <family val="2"/>
      <charset val="238"/>
    </font>
    <font>
      <sz val="10"/>
      <color theme="1"/>
      <name val="Times New Roman"/>
      <family val="1"/>
      <charset val="238"/>
    </font>
    <font>
      <sz val="10"/>
      <color theme="7" tint="0.79998168889431442"/>
      <name val="Times New Roman"/>
      <family val="1"/>
      <charset val="238"/>
    </font>
    <font>
      <i/>
      <sz val="11"/>
      <color rgb="FF000000"/>
      <name val="Calibri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DDDDD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rgb="FFC6D9F1"/>
      </patternFill>
    </fill>
    <fill>
      <patternFill patternType="solid">
        <fgColor theme="8" tint="0.39997558519241921"/>
        <bgColor rgb="FFC6D9F1"/>
      </patternFill>
    </fill>
    <fill>
      <patternFill patternType="solid">
        <fgColor theme="8" tint="0.79998168889431442"/>
        <bgColor rgb="FFC6D9F1"/>
      </patternFill>
    </fill>
    <fill>
      <patternFill patternType="solid">
        <fgColor theme="8" tint="0.79998168889431442"/>
        <bgColor rgb="FFDDDDDD"/>
      </patternFill>
    </fill>
    <fill>
      <patternFill patternType="solid">
        <fgColor theme="8" tint="0.79998168889431442"/>
        <bgColor rgb="FFC0C0C0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rgb="FFDDDDDD"/>
      </patternFill>
    </fill>
    <fill>
      <patternFill patternType="solid">
        <fgColor theme="7" tint="0.79998168889431442"/>
        <bgColor rgb="FFC0C0C0"/>
      </patternFill>
    </fill>
    <fill>
      <patternFill patternType="solid">
        <fgColor theme="7" tint="0.79998168889431442"/>
        <bgColor rgb="FFC6D9F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C6D9F1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595">
    <xf numFmtId="0" fontId="0" fillId="0" borderId="0" xfId="0"/>
    <xf numFmtId="0" fontId="5" fillId="0" borderId="0" xfId="1"/>
    <xf numFmtId="0" fontId="8" fillId="0" borderId="0" xfId="1" applyFont="1"/>
    <xf numFmtId="0" fontId="5" fillId="0" borderId="35" xfId="1" applyBorder="1"/>
    <xf numFmtId="0" fontId="7" fillId="0" borderId="35" xfId="1" applyFont="1" applyBorder="1"/>
    <xf numFmtId="0" fontId="10" fillId="0" borderId="8" xfId="1" applyFont="1" applyBorder="1" applyAlignment="1">
      <alignment horizontal="center" textRotation="90" wrapText="1"/>
    </xf>
    <xf numFmtId="0" fontId="14" fillId="0" borderId="17" xfId="1" applyFont="1" applyBorder="1" applyAlignment="1">
      <alignment horizontal="center" vertical="center" wrapText="1"/>
    </xf>
    <xf numFmtId="0" fontId="14" fillId="0" borderId="18" xfId="1" applyFont="1" applyBorder="1" applyAlignment="1">
      <alignment horizontal="center" vertical="center" wrapText="1"/>
    </xf>
    <xf numFmtId="0" fontId="14" fillId="0" borderId="40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10" fillId="0" borderId="32" xfId="1" applyFont="1" applyBorder="1" applyAlignment="1">
      <alignment horizontal="center" textRotation="90" wrapText="1"/>
    </xf>
    <xf numFmtId="0" fontId="10" fillId="0" borderId="8" xfId="1" applyFont="1" applyBorder="1" applyAlignment="1">
      <alignment horizontal="center" textRotation="90"/>
    </xf>
    <xf numFmtId="0" fontId="10" fillId="0" borderId="9" xfId="1" applyFont="1" applyBorder="1" applyAlignment="1">
      <alignment horizontal="center" textRotation="90"/>
    </xf>
    <xf numFmtId="0" fontId="4" fillId="2" borderId="3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textRotation="90" wrapText="1"/>
    </xf>
    <xf numFmtId="0" fontId="10" fillId="0" borderId="12" xfId="1" applyFont="1" applyBorder="1" applyAlignment="1">
      <alignment horizontal="center" textRotation="90" wrapText="1"/>
    </xf>
    <xf numFmtId="0" fontId="10" fillId="0" borderId="13" xfId="1" applyFont="1" applyBorder="1" applyAlignment="1">
      <alignment horizontal="center" textRotation="90" wrapText="1"/>
    </xf>
    <xf numFmtId="0" fontId="19" fillId="0" borderId="0" xfId="1" applyFont="1"/>
    <xf numFmtId="0" fontId="10" fillId="0" borderId="46" xfId="1" applyFont="1" applyBorder="1" applyAlignment="1">
      <alignment horizontal="center" textRotation="90" wrapText="1"/>
    </xf>
    <xf numFmtId="0" fontId="12" fillId="0" borderId="40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 wrapText="1"/>
    </xf>
    <xf numFmtId="0" fontId="4" fillId="2" borderId="27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4" fillId="2" borderId="22" xfId="1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left" vertical="center" wrapText="1"/>
    </xf>
    <xf numFmtId="0" fontId="4" fillId="2" borderId="28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10" fillId="0" borderId="49" xfId="1" applyFont="1" applyBorder="1" applyAlignment="1">
      <alignment horizontal="center" textRotation="90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wrapText="1"/>
    </xf>
    <xf numFmtId="0" fontId="13" fillId="0" borderId="39" xfId="1" applyFont="1" applyBorder="1" applyAlignment="1">
      <alignment horizontal="center" vertical="center" wrapText="1"/>
    </xf>
    <xf numFmtId="0" fontId="11" fillId="0" borderId="0" xfId="1" applyFont="1" applyAlignment="1">
      <alignment horizontal="right"/>
    </xf>
    <xf numFmtId="0" fontId="9" fillId="0" borderId="0" xfId="1" applyFont="1"/>
    <xf numFmtId="0" fontId="1" fillId="0" borderId="0" xfId="0" applyFont="1"/>
    <xf numFmtId="0" fontId="6" fillId="0" borderId="0" xfId="1" applyFont="1"/>
    <xf numFmtId="0" fontId="10" fillId="0" borderId="10" xfId="1" applyFont="1" applyBorder="1" applyAlignment="1">
      <alignment horizontal="center" textRotation="90" wrapText="1"/>
    </xf>
    <xf numFmtId="0" fontId="4" fillId="0" borderId="23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18" fillId="0" borderId="28" xfId="1" applyFont="1" applyBorder="1" applyAlignment="1">
      <alignment horizontal="center" vertical="center" wrapText="1"/>
    </xf>
    <xf numFmtId="1" fontId="16" fillId="0" borderId="23" xfId="1" applyNumberFormat="1" applyFont="1" applyBorder="1" applyAlignment="1">
      <alignment horizontal="center" vertical="center" wrapText="1"/>
    </xf>
    <xf numFmtId="1" fontId="16" fillId="0" borderId="27" xfId="1" applyNumberFormat="1" applyFont="1" applyBorder="1" applyAlignment="1">
      <alignment horizontal="center" vertical="center" wrapText="1"/>
    </xf>
    <xf numFmtId="1" fontId="16" fillId="0" borderId="16" xfId="1" applyNumberFormat="1" applyFont="1" applyBorder="1" applyAlignment="1">
      <alignment horizontal="center" vertical="center" wrapText="1"/>
    </xf>
    <xf numFmtId="0" fontId="16" fillId="0" borderId="22" xfId="1" applyFont="1" applyBorder="1" applyAlignment="1">
      <alignment horizontal="center" vertical="center" wrapText="1"/>
    </xf>
    <xf numFmtId="0" fontId="16" fillId="0" borderId="27" xfId="1" applyFont="1" applyBorder="1" applyAlignment="1">
      <alignment horizontal="center" vertical="center" wrapText="1"/>
    </xf>
    <xf numFmtId="0" fontId="16" fillId="0" borderId="16" xfId="1" applyFont="1" applyBorder="1" applyAlignment="1">
      <alignment horizontal="center" vertical="center" wrapText="1"/>
    </xf>
    <xf numFmtId="0" fontId="13" fillId="0" borderId="24" xfId="1" applyFont="1" applyBorder="1" applyAlignment="1">
      <alignment horizontal="center" vertical="center" wrapText="1"/>
    </xf>
    <xf numFmtId="9" fontId="14" fillId="2" borderId="14" xfId="1" applyNumberFormat="1" applyFont="1" applyFill="1" applyBorder="1" applyAlignment="1">
      <alignment horizontal="center" vertical="center" wrapText="1"/>
    </xf>
    <xf numFmtId="1" fontId="5" fillId="0" borderId="0" xfId="1" applyNumberFormat="1"/>
    <xf numFmtId="1" fontId="18" fillId="0" borderId="27" xfId="1" applyNumberFormat="1" applyFont="1" applyBorder="1" applyAlignment="1">
      <alignment vertical="center" wrapText="1"/>
    </xf>
    <xf numFmtId="1" fontId="18" fillId="0" borderId="26" xfId="1" applyNumberFormat="1" applyFont="1" applyBorder="1" applyAlignment="1">
      <alignment vertical="center" wrapText="1"/>
    </xf>
    <xf numFmtId="1" fontId="4" fillId="2" borderId="53" xfId="1" applyNumberFormat="1" applyFont="1" applyFill="1" applyBorder="1" applyAlignment="1">
      <alignment horizontal="center" vertical="center" wrapText="1"/>
    </xf>
    <xf numFmtId="0" fontId="4" fillId="2" borderId="57" xfId="1" applyFont="1" applyFill="1" applyBorder="1" applyAlignment="1">
      <alignment vertical="center" wrapText="1"/>
    </xf>
    <xf numFmtId="0" fontId="4" fillId="2" borderId="58" xfId="1" applyFont="1" applyFill="1" applyBorder="1" applyAlignment="1">
      <alignment vertical="center" wrapText="1"/>
    </xf>
    <xf numFmtId="0" fontId="4" fillId="2" borderId="59" xfId="1" applyFont="1" applyFill="1" applyBorder="1" applyAlignment="1">
      <alignment vertical="center" wrapText="1"/>
    </xf>
    <xf numFmtId="0" fontId="4" fillId="2" borderId="7" xfId="1" applyFont="1" applyFill="1" applyBorder="1" applyAlignment="1">
      <alignment vertical="center" wrapText="1"/>
    </xf>
    <xf numFmtId="0" fontId="4" fillId="2" borderId="8" xfId="1" applyFont="1" applyFill="1" applyBorder="1" applyAlignment="1">
      <alignment vertical="center" wrapText="1"/>
    </xf>
    <xf numFmtId="0" fontId="4" fillId="2" borderId="10" xfId="1" applyFont="1" applyFill="1" applyBorder="1" applyAlignment="1">
      <alignment vertical="center" wrapText="1"/>
    </xf>
    <xf numFmtId="0" fontId="14" fillId="0" borderId="28" xfId="1" applyFont="1" applyBorder="1" applyAlignment="1">
      <alignment horizontal="center" vertical="center" wrapText="1"/>
    </xf>
    <xf numFmtId="0" fontId="4" fillId="2" borderId="53" xfId="1" applyFont="1" applyFill="1" applyBorder="1" applyAlignment="1">
      <alignment vertical="center" wrapText="1"/>
    </xf>
    <xf numFmtId="0" fontId="4" fillId="2" borderId="49" xfId="1" applyFont="1" applyFill="1" applyBorder="1" applyAlignment="1">
      <alignment vertical="center" wrapText="1"/>
    </xf>
    <xf numFmtId="0" fontId="4" fillId="2" borderId="60" xfId="1" applyFont="1" applyFill="1" applyBorder="1" applyAlignment="1">
      <alignment vertical="center" wrapText="1"/>
    </xf>
    <xf numFmtId="1" fontId="18" fillId="0" borderId="58" xfId="1" applyNumberFormat="1" applyFont="1" applyBorder="1" applyAlignment="1">
      <alignment vertical="center" wrapText="1"/>
    </xf>
    <xf numFmtId="0" fontId="4" fillId="2" borderId="58" xfId="1" applyFont="1" applyFill="1" applyBorder="1" applyAlignment="1">
      <alignment horizontal="center" vertical="center" wrapText="1"/>
    </xf>
    <xf numFmtId="0" fontId="4" fillId="2" borderId="50" xfId="1" applyFont="1" applyFill="1" applyBorder="1" applyAlignment="1">
      <alignment horizontal="center" vertical="center" wrapText="1"/>
    </xf>
    <xf numFmtId="0" fontId="4" fillId="2" borderId="5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14" fillId="0" borderId="62" xfId="1" applyFont="1" applyBorder="1" applyAlignment="1">
      <alignment horizontal="center" vertical="center" wrapText="1"/>
    </xf>
    <xf numFmtId="1" fontId="13" fillId="7" borderId="21" xfId="1" applyNumberFormat="1" applyFont="1" applyFill="1" applyBorder="1" applyAlignment="1">
      <alignment horizontal="center" vertical="center" wrapText="1"/>
    </xf>
    <xf numFmtId="1" fontId="13" fillId="4" borderId="41" xfId="1" applyNumberFormat="1" applyFont="1" applyFill="1" applyBorder="1" applyAlignment="1">
      <alignment vertical="center" wrapText="1"/>
    </xf>
    <xf numFmtId="0" fontId="13" fillId="7" borderId="29" xfId="1" applyFont="1" applyFill="1" applyBorder="1" applyAlignment="1">
      <alignment vertical="center" wrapText="1"/>
    </xf>
    <xf numFmtId="1" fontId="18" fillId="6" borderId="28" xfId="1" applyNumberFormat="1" applyFont="1" applyFill="1" applyBorder="1" applyAlignment="1">
      <alignment horizontal="center" vertical="center" wrapText="1"/>
    </xf>
    <xf numFmtId="0" fontId="14" fillId="6" borderId="28" xfId="1" applyFont="1" applyFill="1" applyBorder="1" applyAlignment="1">
      <alignment vertical="center" wrapText="1"/>
    </xf>
    <xf numFmtId="0" fontId="14" fillId="6" borderId="40" xfId="1" applyFont="1" applyFill="1" applyBorder="1" applyAlignment="1">
      <alignment vertical="center" wrapText="1"/>
    </xf>
    <xf numFmtId="0" fontId="13" fillId="7" borderId="21" xfId="1" applyFont="1" applyFill="1" applyBorder="1" applyAlignment="1">
      <alignment horizontal="center" vertical="center" wrapText="1"/>
    </xf>
    <xf numFmtId="0" fontId="13" fillId="4" borderId="41" xfId="1" applyFont="1" applyFill="1" applyBorder="1" applyAlignment="1">
      <alignment vertical="center" wrapText="1"/>
    </xf>
    <xf numFmtId="0" fontId="13" fillId="4" borderId="12" xfId="1" applyFont="1" applyFill="1" applyBorder="1" applyAlignment="1">
      <alignment vertical="center" wrapText="1"/>
    </xf>
    <xf numFmtId="0" fontId="13" fillId="7" borderId="21" xfId="1" applyFont="1" applyFill="1" applyBorder="1" applyAlignment="1">
      <alignment vertical="center" wrapText="1"/>
    </xf>
    <xf numFmtId="0" fontId="13" fillId="4" borderId="20" xfId="1" applyFont="1" applyFill="1" applyBorder="1" applyAlignment="1">
      <alignment vertical="center" wrapText="1"/>
    </xf>
    <xf numFmtId="1" fontId="13" fillId="4" borderId="23" xfId="1" applyNumberFormat="1" applyFont="1" applyFill="1" applyBorder="1" applyAlignment="1">
      <alignment vertical="center" wrapText="1"/>
    </xf>
    <xf numFmtId="0" fontId="15" fillId="8" borderId="7" xfId="1" applyFont="1" applyFill="1" applyBorder="1" applyAlignment="1">
      <alignment horizontal="center" textRotation="90" wrapText="1"/>
    </xf>
    <xf numFmtId="0" fontId="15" fillId="8" borderId="8" xfId="1" applyFont="1" applyFill="1" applyBorder="1" applyAlignment="1">
      <alignment horizontal="center" textRotation="90" wrapText="1"/>
    </xf>
    <xf numFmtId="0" fontId="10" fillId="8" borderId="8" xfId="1" applyFont="1" applyFill="1" applyBorder="1" applyAlignment="1">
      <alignment horizontal="center" textRotation="90" wrapText="1"/>
    </xf>
    <xf numFmtId="0" fontId="15" fillId="8" borderId="9" xfId="1" applyFont="1" applyFill="1" applyBorder="1" applyAlignment="1">
      <alignment horizontal="center" textRotation="90" wrapText="1"/>
    </xf>
    <xf numFmtId="0" fontId="15" fillId="8" borderId="10" xfId="1" applyFont="1" applyFill="1" applyBorder="1" applyAlignment="1">
      <alignment horizontal="center" textRotation="90" wrapText="1"/>
    </xf>
    <xf numFmtId="0" fontId="4" fillId="8" borderId="22" xfId="1" applyFont="1" applyFill="1" applyBorder="1" applyAlignment="1">
      <alignment horizontal="center" vertical="center" wrapText="1"/>
    </xf>
    <xf numFmtId="0" fontId="4" fillId="8" borderId="27" xfId="1" applyFont="1" applyFill="1" applyBorder="1" applyAlignment="1">
      <alignment horizontal="center" vertical="center" wrapText="1"/>
    </xf>
    <xf numFmtId="0" fontId="4" fillId="8" borderId="16" xfId="1" applyFont="1" applyFill="1" applyBorder="1" applyAlignment="1">
      <alignment horizontal="center" vertical="center" wrapText="1"/>
    </xf>
    <xf numFmtId="0" fontId="4" fillId="8" borderId="26" xfId="1" applyFont="1" applyFill="1" applyBorder="1" applyAlignment="1">
      <alignment horizontal="center" vertical="center" wrapText="1"/>
    </xf>
    <xf numFmtId="0" fontId="4" fillId="8" borderId="2" xfId="1" applyFont="1" applyFill="1" applyBorder="1" applyAlignment="1">
      <alignment horizontal="center" vertical="center" wrapText="1"/>
    </xf>
    <xf numFmtId="0" fontId="4" fillId="8" borderId="1" xfId="1" applyFont="1" applyFill="1" applyBorder="1" applyAlignment="1">
      <alignment horizontal="center" vertical="center" wrapText="1"/>
    </xf>
    <xf numFmtId="0" fontId="4" fillId="8" borderId="4" xfId="1" applyFont="1" applyFill="1" applyBorder="1" applyAlignment="1">
      <alignment horizontal="center" vertical="center" wrapText="1"/>
    </xf>
    <xf numFmtId="0" fontId="4" fillId="8" borderId="5" xfId="1" applyFont="1" applyFill="1" applyBorder="1" applyAlignment="1">
      <alignment horizontal="center" vertical="center" wrapText="1"/>
    </xf>
    <xf numFmtId="0" fontId="16" fillId="8" borderId="22" xfId="1" applyFont="1" applyFill="1" applyBorder="1" applyAlignment="1">
      <alignment horizontal="center" vertical="center" wrapText="1"/>
    </xf>
    <xf numFmtId="0" fontId="16" fillId="8" borderId="27" xfId="1" applyFont="1" applyFill="1" applyBorder="1" applyAlignment="1">
      <alignment horizontal="center" vertical="center" wrapText="1"/>
    </xf>
    <xf numFmtId="0" fontId="16" fillId="8" borderId="16" xfId="1" applyFont="1" applyFill="1" applyBorder="1" applyAlignment="1">
      <alignment horizontal="center" vertical="center" wrapText="1"/>
    </xf>
    <xf numFmtId="0" fontId="16" fillId="8" borderId="26" xfId="1" applyFont="1" applyFill="1" applyBorder="1" applyAlignment="1">
      <alignment horizontal="center" vertical="center" wrapText="1"/>
    </xf>
    <xf numFmtId="0" fontId="4" fillId="8" borderId="57" xfId="1" applyFont="1" applyFill="1" applyBorder="1" applyAlignment="1">
      <alignment horizontal="center" vertical="center" wrapText="1"/>
    </xf>
    <xf numFmtId="0" fontId="4" fillId="8" borderId="58" xfId="1" applyFont="1" applyFill="1" applyBorder="1" applyAlignment="1">
      <alignment horizontal="center" vertical="center" wrapText="1"/>
    </xf>
    <xf numFmtId="0" fontId="4" fillId="8" borderId="50" xfId="1" applyFont="1" applyFill="1" applyBorder="1" applyAlignment="1">
      <alignment horizontal="center" vertical="center" wrapText="1"/>
    </xf>
    <xf numFmtId="0" fontId="4" fillId="8" borderId="59" xfId="1" applyFont="1" applyFill="1" applyBorder="1" applyAlignment="1">
      <alignment horizontal="center" vertical="center" wrapText="1"/>
    </xf>
    <xf numFmtId="0" fontId="4" fillId="8" borderId="7" xfId="1" applyFont="1" applyFill="1" applyBorder="1" applyAlignment="1">
      <alignment horizontal="center" vertical="center" wrapText="1"/>
    </xf>
    <xf numFmtId="0" fontId="4" fillId="8" borderId="8" xfId="1" applyFont="1" applyFill="1" applyBorder="1" applyAlignment="1">
      <alignment horizontal="center" vertical="center" wrapText="1"/>
    </xf>
    <xf numFmtId="0" fontId="4" fillId="8" borderId="9" xfId="1" applyFont="1" applyFill="1" applyBorder="1" applyAlignment="1">
      <alignment horizontal="center" vertical="center" wrapText="1"/>
    </xf>
    <xf numFmtId="0" fontId="4" fillId="8" borderId="10" xfId="1" applyFont="1" applyFill="1" applyBorder="1" applyAlignment="1">
      <alignment horizontal="center" vertical="center" wrapText="1"/>
    </xf>
    <xf numFmtId="0" fontId="12" fillId="5" borderId="20" xfId="1" applyFont="1" applyFill="1" applyBorder="1" applyAlignment="1">
      <alignment vertical="center"/>
    </xf>
    <xf numFmtId="0" fontId="12" fillId="5" borderId="21" xfId="1" applyFont="1" applyFill="1" applyBorder="1" applyAlignment="1">
      <alignment vertical="center"/>
    </xf>
    <xf numFmtId="0" fontId="4" fillId="5" borderId="22" xfId="1" applyFont="1" applyFill="1" applyBorder="1" applyAlignment="1">
      <alignment horizontal="center" vertical="center" wrapText="1"/>
    </xf>
    <xf numFmtId="0" fontId="4" fillId="5" borderId="27" xfId="1" applyFont="1" applyFill="1" applyBorder="1" applyAlignment="1">
      <alignment horizontal="center" vertical="center" wrapText="1"/>
    </xf>
    <xf numFmtId="0" fontId="4" fillId="5" borderId="16" xfId="1" applyFont="1" applyFill="1" applyBorder="1" applyAlignment="1">
      <alignment horizontal="center" vertical="center" wrapText="1"/>
    </xf>
    <xf numFmtId="0" fontId="4" fillId="5" borderId="26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4" fillId="5" borderId="4" xfId="1" applyFont="1" applyFill="1" applyBorder="1" applyAlignment="1">
      <alignment horizontal="center" vertical="center" wrapText="1"/>
    </xf>
    <xf numFmtId="0" fontId="4" fillId="5" borderId="5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0" fontId="4" fillId="5" borderId="4" xfId="1" applyFont="1" applyFill="1" applyBorder="1" applyAlignment="1">
      <alignment horizontal="center" vertical="center"/>
    </xf>
    <xf numFmtId="0" fontId="4" fillId="5" borderId="5" xfId="1" applyFont="1" applyFill="1" applyBorder="1" applyAlignment="1">
      <alignment horizontal="center" vertical="center"/>
    </xf>
    <xf numFmtId="1" fontId="4" fillId="2" borderId="29" xfId="1" applyNumberFormat="1" applyFont="1" applyFill="1" applyBorder="1" applyAlignment="1">
      <alignment horizontal="center" vertical="center" wrapText="1"/>
    </xf>
    <xf numFmtId="0" fontId="4" fillId="2" borderId="59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8" borderId="61" xfId="1" applyFont="1" applyFill="1" applyBorder="1" applyAlignment="1">
      <alignment horizontal="center" vertical="center" wrapText="1"/>
    </xf>
    <xf numFmtId="0" fontId="4" fillId="8" borderId="3" xfId="1" applyFont="1" applyFill="1" applyBorder="1" applyAlignment="1">
      <alignment horizontal="center" vertical="center" wrapText="1"/>
    </xf>
    <xf numFmtId="0" fontId="4" fillId="8" borderId="32" xfId="1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2" fillId="12" borderId="0" xfId="0" applyFont="1" applyFill="1"/>
    <xf numFmtId="0" fontId="22" fillId="0" borderId="0" xfId="0" applyFont="1"/>
    <xf numFmtId="0" fontId="24" fillId="0" borderId="0" xfId="0" applyFont="1"/>
    <xf numFmtId="0" fontId="25" fillId="0" borderId="0" xfId="0" applyFont="1"/>
    <xf numFmtId="0" fontId="25" fillId="0" borderId="0" xfId="0" applyFont="1" applyAlignment="1">
      <alignment vertical="center"/>
    </xf>
    <xf numFmtId="0" fontId="26" fillId="0" borderId="66" xfId="0" applyFont="1" applyBorder="1" applyAlignment="1">
      <alignment horizontal="center" vertical="center"/>
    </xf>
    <xf numFmtId="0" fontId="26" fillId="12" borderId="67" xfId="0" applyFont="1" applyFill="1" applyBorder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6" fillId="12" borderId="70" xfId="0" applyFont="1" applyFill="1" applyBorder="1" applyAlignment="1">
      <alignment vertical="center" wrapText="1"/>
    </xf>
    <xf numFmtId="0" fontId="26" fillId="0" borderId="71" xfId="0" applyFont="1" applyBorder="1" applyAlignment="1">
      <alignment vertical="center" wrapText="1"/>
    </xf>
    <xf numFmtId="0" fontId="21" fillId="0" borderId="68" xfId="0" applyFont="1" applyBorder="1" applyAlignment="1">
      <alignment vertical="center"/>
    </xf>
    <xf numFmtId="0" fontId="25" fillId="12" borderId="72" xfId="0" applyFont="1" applyFill="1" applyBorder="1" applyAlignment="1">
      <alignment vertical="center" wrapText="1"/>
    </xf>
    <xf numFmtId="0" fontId="25" fillId="12" borderId="73" xfId="0" applyFont="1" applyFill="1" applyBorder="1" applyAlignment="1">
      <alignment vertical="center" wrapText="1"/>
    </xf>
    <xf numFmtId="0" fontId="25" fillId="12" borderId="73" xfId="0" applyFont="1" applyFill="1" applyBorder="1" applyAlignment="1">
      <alignment vertical="center"/>
    </xf>
    <xf numFmtId="0" fontId="25" fillId="0" borderId="74" xfId="0" applyFont="1" applyBorder="1" applyAlignment="1">
      <alignment vertical="center"/>
    </xf>
    <xf numFmtId="0" fontId="28" fillId="12" borderId="72" xfId="0" applyFont="1" applyFill="1" applyBorder="1" applyAlignment="1">
      <alignment vertical="center" wrapText="1"/>
    </xf>
    <xf numFmtId="0" fontId="28" fillId="12" borderId="73" xfId="0" applyFont="1" applyFill="1" applyBorder="1" applyAlignment="1">
      <alignment vertical="center" wrapText="1"/>
    </xf>
    <xf numFmtId="0" fontId="25" fillId="12" borderId="73" xfId="0" applyFont="1" applyFill="1" applyBorder="1"/>
    <xf numFmtId="0" fontId="26" fillId="11" borderId="74" xfId="0" applyFont="1" applyFill="1" applyBorder="1" applyAlignment="1">
      <alignment horizontal="center" vertical="center"/>
    </xf>
    <xf numFmtId="0" fontId="21" fillId="0" borderId="66" xfId="0" applyFont="1" applyBorder="1" applyAlignment="1">
      <alignment vertical="center"/>
    </xf>
    <xf numFmtId="0" fontId="26" fillId="12" borderId="72" xfId="0" applyFont="1" applyFill="1" applyBorder="1" applyAlignment="1">
      <alignment vertical="center"/>
    </xf>
    <xf numFmtId="0" fontId="27" fillId="0" borderId="78" xfId="0" applyFont="1" applyBorder="1" applyAlignment="1">
      <alignment horizontal="center" vertical="center" wrapText="1"/>
    </xf>
    <xf numFmtId="0" fontId="26" fillId="12" borderId="73" xfId="0" applyFont="1" applyFill="1" applyBorder="1" applyAlignment="1">
      <alignment vertical="center" wrapText="1"/>
    </xf>
    <xf numFmtId="0" fontId="26" fillId="0" borderId="74" xfId="0" applyFont="1" applyBorder="1" applyAlignment="1">
      <alignment vertical="center" wrapText="1"/>
    </xf>
    <xf numFmtId="0" fontId="25" fillId="12" borderId="0" xfId="0" applyFont="1" applyFill="1"/>
    <xf numFmtId="0" fontId="26" fillId="11" borderId="73" xfId="0" applyFont="1" applyFill="1" applyBorder="1"/>
    <xf numFmtId="0" fontId="26" fillId="11" borderId="74" xfId="0" applyFont="1" applyFill="1" applyBorder="1"/>
    <xf numFmtId="0" fontId="25" fillId="11" borderId="74" xfId="0" applyFont="1" applyFill="1" applyBorder="1" applyAlignment="1">
      <alignment vertical="center"/>
    </xf>
    <xf numFmtId="0" fontId="21" fillId="12" borderId="66" xfId="0" applyFont="1" applyFill="1" applyBorder="1" applyAlignment="1">
      <alignment vertical="center"/>
    </xf>
    <xf numFmtId="0" fontId="26" fillId="12" borderId="79" xfId="0" applyFont="1" applyFill="1" applyBorder="1" applyAlignment="1">
      <alignment vertical="center"/>
    </xf>
    <xf numFmtId="0" fontId="26" fillId="12" borderId="80" xfId="0" applyFont="1" applyFill="1" applyBorder="1" applyAlignment="1">
      <alignment vertical="center" wrapText="1"/>
    </xf>
    <xf numFmtId="0" fontId="26" fillId="0" borderId="81" xfId="0" applyFont="1" applyBorder="1" applyAlignment="1">
      <alignment vertical="center" wrapText="1"/>
    </xf>
    <xf numFmtId="0" fontId="28" fillId="12" borderId="73" xfId="0" applyFont="1" applyFill="1" applyBorder="1" applyAlignment="1">
      <alignment vertical="center"/>
    </xf>
    <xf numFmtId="0" fontId="28" fillId="0" borderId="74" xfId="0" applyFont="1" applyBorder="1" applyAlignment="1">
      <alignment vertical="center"/>
    </xf>
    <xf numFmtId="0" fontId="26" fillId="13" borderId="73" xfId="0" applyFont="1" applyFill="1" applyBorder="1"/>
    <xf numFmtId="0" fontId="26" fillId="13" borderId="74" xfId="0" applyFont="1" applyFill="1" applyBorder="1"/>
    <xf numFmtId="0" fontId="25" fillId="13" borderId="74" xfId="0" applyFont="1" applyFill="1" applyBorder="1" applyAlignment="1">
      <alignment vertical="center"/>
    </xf>
    <xf numFmtId="0" fontId="26" fillId="13" borderId="70" xfId="0" applyFont="1" applyFill="1" applyBorder="1"/>
    <xf numFmtId="0" fontId="26" fillId="13" borderId="71" xfId="0" applyFont="1" applyFill="1" applyBorder="1"/>
    <xf numFmtId="0" fontId="26" fillId="11" borderId="73" xfId="0" applyFont="1" applyFill="1" applyBorder="1" applyAlignment="1">
      <alignment horizontal="right"/>
    </xf>
    <xf numFmtId="0" fontId="26" fillId="11" borderId="74" xfId="0" applyFont="1" applyFill="1" applyBorder="1" applyAlignment="1">
      <alignment horizontal="right"/>
    </xf>
    <xf numFmtId="0" fontId="4" fillId="0" borderId="40" xfId="0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1" fontId="13" fillId="7" borderId="21" xfId="1" applyNumberFormat="1" applyFont="1" applyFill="1" applyBorder="1" applyAlignment="1">
      <alignment horizontal="right" vertical="center" wrapText="1"/>
    </xf>
    <xf numFmtId="1" fontId="13" fillId="7" borderId="29" xfId="1" applyNumberFormat="1" applyFont="1" applyFill="1" applyBorder="1" applyAlignment="1">
      <alignment horizontal="right" vertical="center" wrapText="1"/>
    </xf>
    <xf numFmtId="0" fontId="4" fillId="0" borderId="18" xfId="1" applyFont="1" applyBorder="1" applyAlignment="1">
      <alignment horizontal="center" vertical="center"/>
    </xf>
    <xf numFmtId="1" fontId="18" fillId="0" borderId="57" xfId="1" applyNumberFormat="1" applyFont="1" applyBorder="1" applyAlignment="1">
      <alignment vertical="center" wrapText="1"/>
    </xf>
    <xf numFmtId="1" fontId="18" fillId="0" borderId="59" xfId="1" applyNumberFormat="1" applyFont="1" applyBorder="1" applyAlignment="1">
      <alignment vertical="center" wrapText="1"/>
    </xf>
    <xf numFmtId="1" fontId="18" fillId="0" borderId="22" xfId="1" applyNumberFormat="1" applyFont="1" applyBorder="1" applyAlignment="1">
      <alignment vertical="center" wrapText="1"/>
    </xf>
    <xf numFmtId="1" fontId="18" fillId="0" borderId="45" xfId="1" applyNumberFormat="1" applyFont="1" applyBorder="1" applyAlignment="1">
      <alignment vertical="center" wrapText="1"/>
    </xf>
    <xf numFmtId="1" fontId="18" fillId="0" borderId="56" xfId="1" applyNumberFormat="1" applyFont="1" applyBorder="1" applyAlignment="1">
      <alignment vertical="center" wrapText="1"/>
    </xf>
    <xf numFmtId="1" fontId="18" fillId="0" borderId="46" xfId="1" applyNumberFormat="1" applyFont="1" applyBorder="1" applyAlignment="1">
      <alignment vertical="center" wrapText="1"/>
    </xf>
    <xf numFmtId="0" fontId="14" fillId="2" borderId="62" xfId="1" applyFont="1" applyFill="1" applyBorder="1" applyAlignment="1">
      <alignment horizontal="center" vertical="center" wrapText="1"/>
    </xf>
    <xf numFmtId="0" fontId="14" fillId="2" borderId="40" xfId="1" applyFont="1" applyFill="1" applyBorder="1" applyAlignment="1">
      <alignment horizontal="center" vertical="center" wrapText="1"/>
    </xf>
    <xf numFmtId="0" fontId="14" fillId="2" borderId="17" xfId="1" applyFont="1" applyFill="1" applyBorder="1" applyAlignment="1">
      <alignment horizontal="center" vertical="center" wrapText="1"/>
    </xf>
    <xf numFmtId="0" fontId="4" fillId="2" borderId="48" xfId="1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left" vertical="center" wrapText="1"/>
    </xf>
    <xf numFmtId="0" fontId="4" fillId="2" borderId="6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1" fontId="18" fillId="6" borderId="62" xfId="1" applyNumberFormat="1" applyFont="1" applyFill="1" applyBorder="1" applyAlignment="1">
      <alignment horizontal="center" vertical="center" wrapText="1"/>
    </xf>
    <xf numFmtId="1" fontId="18" fillId="6" borderId="40" xfId="1" applyNumberFormat="1" applyFont="1" applyFill="1" applyBorder="1" applyAlignment="1">
      <alignment horizontal="center" vertical="center" wrapText="1"/>
    </xf>
    <xf numFmtId="1" fontId="18" fillId="6" borderId="43" xfId="1" applyNumberFormat="1" applyFont="1" applyFill="1" applyBorder="1" applyAlignment="1">
      <alignment horizontal="center" vertical="center" wrapText="1"/>
    </xf>
    <xf numFmtId="0" fontId="14" fillId="6" borderId="62" xfId="1" applyFont="1" applyFill="1" applyBorder="1" applyAlignment="1">
      <alignment vertical="center" wrapText="1"/>
    </xf>
    <xf numFmtId="0" fontId="14" fillId="6" borderId="43" xfId="1" applyFont="1" applyFill="1" applyBorder="1" applyAlignment="1">
      <alignment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62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/>
    </xf>
    <xf numFmtId="0" fontId="4" fillId="0" borderId="34" xfId="1" applyFont="1" applyBorder="1" applyAlignment="1">
      <alignment horizontal="center" vertical="center" wrapText="1"/>
    </xf>
    <xf numFmtId="0" fontId="26" fillId="14" borderId="74" xfId="0" applyFont="1" applyFill="1" applyBorder="1"/>
    <xf numFmtId="0" fontId="4" fillId="0" borderId="48" xfId="0" applyFont="1" applyBorder="1" applyAlignment="1">
      <alignment horizontal="center" vertical="center" wrapText="1"/>
    </xf>
    <xf numFmtId="0" fontId="4" fillId="0" borderId="48" xfId="1" applyFont="1" applyBorder="1" applyAlignment="1">
      <alignment horizontal="center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1" fontId="13" fillId="7" borderId="34" xfId="1" applyNumberFormat="1" applyFont="1" applyFill="1" applyBorder="1" applyAlignment="1">
      <alignment horizontal="center" vertical="center" wrapText="1"/>
    </xf>
    <xf numFmtId="0" fontId="0" fillId="0" borderId="68" xfId="0" applyBorder="1" applyAlignment="1">
      <alignment vertical="center"/>
    </xf>
    <xf numFmtId="0" fontId="29" fillId="0" borderId="0" xfId="1" applyFont="1"/>
    <xf numFmtId="0" fontId="30" fillId="0" borderId="0" xfId="1" applyFont="1"/>
    <xf numFmtId="0" fontId="31" fillId="0" borderId="0" xfId="1" applyFont="1"/>
    <xf numFmtId="0" fontId="14" fillId="0" borderId="0" xfId="1" applyFont="1"/>
    <xf numFmtId="0" fontId="4" fillId="0" borderId="33" xfId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32" fillId="2" borderId="36" xfId="0" applyFont="1" applyFill="1" applyBorder="1" applyAlignment="1">
      <alignment horizontal="left" vertical="center" wrapText="1"/>
    </xf>
    <xf numFmtId="0" fontId="32" fillId="0" borderId="6" xfId="0" applyFont="1" applyBorder="1" applyAlignment="1">
      <alignment horizontal="left" vertical="center" wrapText="1"/>
    </xf>
    <xf numFmtId="0" fontId="32" fillId="0" borderId="24" xfId="0" applyFont="1" applyBorder="1" applyAlignment="1">
      <alignment horizontal="left" vertical="center" wrapText="1"/>
    </xf>
    <xf numFmtId="0" fontId="32" fillId="0" borderId="39" xfId="0" applyFont="1" applyBorder="1" applyAlignment="1">
      <alignment horizontal="left" vertical="center" wrapText="1"/>
    </xf>
    <xf numFmtId="0" fontId="14" fillId="0" borderId="15" xfId="1" applyFont="1" applyBorder="1" applyAlignment="1">
      <alignment horizontal="center" vertical="center" wrapText="1"/>
    </xf>
    <xf numFmtId="0" fontId="4" fillId="2" borderId="62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vertical="center" wrapText="1"/>
    </xf>
    <xf numFmtId="0" fontId="4" fillId="2" borderId="48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4" fillId="0" borderId="48" xfId="1" applyFont="1" applyBorder="1" applyAlignment="1">
      <alignment horizontal="center" vertical="center" wrapText="1"/>
    </xf>
    <xf numFmtId="0" fontId="12" fillId="5" borderId="54" xfId="1" applyFont="1" applyFill="1" applyBorder="1" applyAlignment="1">
      <alignment vertical="center"/>
    </xf>
    <xf numFmtId="0" fontId="4" fillId="0" borderId="62" xfId="0" applyFont="1" applyBorder="1" applyAlignment="1">
      <alignment horizontal="left" vertical="center" wrapText="1"/>
    </xf>
    <xf numFmtId="0" fontId="4" fillId="0" borderId="17" xfId="0" applyFont="1" applyBorder="1" applyAlignment="1">
      <alignment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2" borderId="39" xfId="0" applyFont="1" applyFill="1" applyBorder="1" applyAlignment="1">
      <alignment horizontal="left" vertical="center" wrapText="1"/>
    </xf>
    <xf numFmtId="0" fontId="20" fillId="0" borderId="62" xfId="0" applyFont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1" fontId="18" fillId="0" borderId="1" xfId="1" applyNumberFormat="1" applyFont="1" applyBorder="1" applyAlignment="1">
      <alignment vertical="center" wrapText="1"/>
    </xf>
    <xf numFmtId="1" fontId="18" fillId="0" borderId="2" xfId="1" applyNumberFormat="1" applyFont="1" applyBorder="1" applyAlignment="1">
      <alignment vertical="center" wrapText="1"/>
    </xf>
    <xf numFmtId="1" fontId="18" fillId="0" borderId="5" xfId="1" applyNumberFormat="1" applyFont="1" applyBorder="1" applyAlignment="1">
      <alignment vertical="center" wrapText="1"/>
    </xf>
    <xf numFmtId="1" fontId="18" fillId="0" borderId="7" xfId="1" applyNumberFormat="1" applyFont="1" applyBorder="1" applyAlignment="1">
      <alignment vertical="center" wrapText="1"/>
    </xf>
    <xf numFmtId="1" fontId="18" fillId="0" borderId="8" xfId="1" applyNumberFormat="1" applyFont="1" applyBorder="1" applyAlignment="1">
      <alignment vertical="center" wrapText="1"/>
    </xf>
    <xf numFmtId="1" fontId="18" fillId="0" borderId="10" xfId="1" applyNumberFormat="1" applyFont="1" applyBorder="1" applyAlignment="1">
      <alignment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83" xfId="0" applyFont="1" applyFill="1" applyBorder="1" applyAlignment="1">
      <alignment horizontal="left" vertical="center"/>
    </xf>
    <xf numFmtId="0" fontId="4" fillId="2" borderId="30" xfId="0" applyFont="1" applyFill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1" fontId="14" fillId="6" borderId="28" xfId="1" applyNumberFormat="1" applyFont="1" applyFill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14" fillId="2" borderId="6" xfId="1" applyFont="1" applyFill="1" applyBorder="1"/>
    <xf numFmtId="0" fontId="4" fillId="2" borderId="5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32" fillId="2" borderId="28" xfId="0" applyFont="1" applyFill="1" applyBorder="1" applyAlignment="1">
      <alignment horizontal="left" vertical="center" wrapText="1"/>
    </xf>
    <xf numFmtId="0" fontId="14" fillId="2" borderId="15" xfId="1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5" borderId="86" xfId="1" applyFont="1" applyFill="1" applyBorder="1" applyAlignment="1">
      <alignment horizontal="center" vertical="center"/>
    </xf>
    <xf numFmtId="0" fontId="10" fillId="0" borderId="60" xfId="1" applyFont="1" applyBorder="1" applyAlignment="1">
      <alignment horizontal="center" textRotation="90" wrapText="1"/>
    </xf>
    <xf numFmtId="0" fontId="10" fillId="0" borderId="29" xfId="1" applyFont="1" applyBorder="1" applyAlignment="1">
      <alignment horizontal="center" textRotation="90" wrapText="1"/>
    </xf>
    <xf numFmtId="0" fontId="26" fillId="13" borderId="80" xfId="0" applyFont="1" applyFill="1" applyBorder="1"/>
    <xf numFmtId="0" fontId="26" fillId="13" borderId="81" xfId="0" applyFont="1" applyFill="1" applyBorder="1"/>
    <xf numFmtId="0" fontId="25" fillId="12" borderId="88" xfId="0" applyFont="1" applyFill="1" applyBorder="1"/>
    <xf numFmtId="0" fontId="25" fillId="12" borderId="88" xfId="0" applyFont="1" applyFill="1" applyBorder="1" applyAlignment="1">
      <alignment vertical="center" wrapText="1"/>
    </xf>
    <xf numFmtId="0" fontId="25" fillId="12" borderId="88" xfId="0" applyFont="1" applyFill="1" applyBorder="1" applyAlignment="1">
      <alignment vertical="center"/>
    </xf>
    <xf numFmtId="0" fontId="25" fillId="0" borderId="87" xfId="0" applyFont="1" applyBorder="1" applyAlignment="1">
      <alignment vertical="center"/>
    </xf>
    <xf numFmtId="0" fontId="25" fillId="13" borderId="77" xfId="0" applyFont="1" applyFill="1" applyBorder="1" applyAlignment="1">
      <alignment vertical="center"/>
    </xf>
    <xf numFmtId="0" fontId="26" fillId="13" borderId="94" xfId="0" applyFont="1" applyFill="1" applyBorder="1"/>
    <xf numFmtId="0" fontId="26" fillId="13" borderId="98" xfId="0" applyFont="1" applyFill="1" applyBorder="1"/>
    <xf numFmtId="0" fontId="0" fillId="0" borderId="99" xfId="0" applyBorder="1" applyAlignment="1">
      <alignment vertical="center"/>
    </xf>
    <xf numFmtId="0" fontId="25" fillId="13" borderId="87" xfId="0" applyFont="1" applyFill="1" applyBorder="1" applyAlignment="1">
      <alignment vertical="center"/>
    </xf>
    <xf numFmtId="0" fontId="25" fillId="11" borderId="87" xfId="0" applyFont="1" applyFill="1" applyBorder="1" applyAlignment="1">
      <alignment vertical="center"/>
    </xf>
    <xf numFmtId="0" fontId="26" fillId="12" borderId="91" xfId="0" applyFont="1" applyFill="1" applyBorder="1" applyAlignment="1">
      <alignment vertical="center"/>
    </xf>
    <xf numFmtId="0" fontId="27" fillId="0" borderId="104" xfId="0" applyFont="1" applyBorder="1" applyAlignment="1">
      <alignment horizontal="center" vertical="center" wrapText="1"/>
    </xf>
    <xf numFmtId="0" fontId="26" fillId="12" borderId="89" xfId="0" applyFont="1" applyFill="1" applyBorder="1" applyAlignment="1">
      <alignment vertical="center" wrapText="1"/>
    </xf>
    <xf numFmtId="0" fontId="26" fillId="0" borderId="90" xfId="0" applyFont="1" applyBorder="1" applyAlignment="1">
      <alignment vertical="center" wrapText="1"/>
    </xf>
    <xf numFmtId="0" fontId="25" fillId="13" borderId="29" xfId="0" applyFont="1" applyFill="1" applyBorder="1" applyAlignment="1">
      <alignment vertical="center"/>
    </xf>
    <xf numFmtId="0" fontId="28" fillId="12" borderId="88" xfId="0" applyFont="1" applyFill="1" applyBorder="1" applyAlignment="1">
      <alignment vertical="center" wrapText="1"/>
    </xf>
    <xf numFmtId="0" fontId="27" fillId="0" borderId="103" xfId="0" applyFont="1" applyBorder="1" applyAlignment="1">
      <alignment horizontal="center" vertical="center" wrapText="1"/>
    </xf>
    <xf numFmtId="0" fontId="26" fillId="11" borderId="87" xfId="0" applyFont="1" applyFill="1" applyBorder="1" applyAlignment="1">
      <alignment horizontal="right" vertical="center"/>
    </xf>
    <xf numFmtId="0" fontId="25" fillId="12" borderId="73" xfId="0" applyFont="1" applyFill="1" applyBorder="1" applyAlignment="1">
      <alignment horizontal="right" vertical="center"/>
    </xf>
    <xf numFmtId="0" fontId="0" fillId="0" borderId="66" xfId="0" applyBorder="1" applyAlignment="1">
      <alignment vertical="center"/>
    </xf>
    <xf numFmtId="0" fontId="25" fillId="12" borderId="67" xfId="0" applyFont="1" applyFill="1" applyBorder="1" applyAlignment="1">
      <alignment vertical="center" wrapText="1"/>
    </xf>
    <xf numFmtId="0" fontId="25" fillId="12" borderId="70" xfId="0" applyFont="1" applyFill="1" applyBorder="1" applyAlignment="1">
      <alignment vertical="center" wrapText="1"/>
    </xf>
    <xf numFmtId="0" fontId="25" fillId="12" borderId="70" xfId="0" applyFont="1" applyFill="1" applyBorder="1" applyAlignment="1">
      <alignment vertical="center"/>
    </xf>
    <xf numFmtId="0" fontId="25" fillId="0" borderId="71" xfId="0" applyFont="1" applyBorder="1" applyAlignment="1">
      <alignment vertical="center"/>
    </xf>
    <xf numFmtId="0" fontId="21" fillId="0" borderId="102" xfId="0" applyFont="1" applyBorder="1" applyAlignment="1">
      <alignment vertical="center"/>
    </xf>
    <xf numFmtId="0" fontId="25" fillId="12" borderId="91" xfId="0" applyFont="1" applyFill="1" applyBorder="1" applyAlignment="1">
      <alignment vertical="center" wrapText="1"/>
    </xf>
    <xf numFmtId="0" fontId="25" fillId="12" borderId="89" xfId="0" applyFont="1" applyFill="1" applyBorder="1" applyAlignment="1">
      <alignment vertical="center" wrapText="1"/>
    </xf>
    <xf numFmtId="0" fontId="25" fillId="12" borderId="89" xfId="0" applyFont="1" applyFill="1" applyBorder="1" applyAlignment="1">
      <alignment vertical="center"/>
    </xf>
    <xf numFmtId="0" fontId="25" fillId="0" borderId="90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5" fillId="12" borderId="1" xfId="0" applyFont="1" applyFill="1" applyBorder="1" applyAlignment="1">
      <alignment vertical="center" wrapText="1"/>
    </xf>
    <xf numFmtId="0" fontId="25" fillId="12" borderId="1" xfId="0" applyFont="1" applyFill="1" applyBorder="1" applyAlignment="1">
      <alignment vertical="center"/>
    </xf>
    <xf numFmtId="0" fontId="25" fillId="0" borderId="1" xfId="0" applyFont="1" applyBorder="1" applyAlignment="1">
      <alignment vertical="center"/>
    </xf>
    <xf numFmtId="0" fontId="15" fillId="17" borderId="7" xfId="1" applyFont="1" applyFill="1" applyBorder="1" applyAlignment="1">
      <alignment horizontal="center" textRotation="90" wrapText="1"/>
    </xf>
    <xf numFmtId="0" fontId="15" fillId="17" borderId="8" xfId="1" applyFont="1" applyFill="1" applyBorder="1" applyAlignment="1">
      <alignment horizontal="center" textRotation="90" wrapText="1"/>
    </xf>
    <xf numFmtId="0" fontId="10" fillId="17" borderId="8" xfId="1" applyFont="1" applyFill="1" applyBorder="1" applyAlignment="1">
      <alignment horizontal="center" textRotation="90" wrapText="1"/>
    </xf>
    <xf numFmtId="0" fontId="15" fillId="17" borderId="9" xfId="1" applyFont="1" applyFill="1" applyBorder="1" applyAlignment="1">
      <alignment horizontal="center" textRotation="90" wrapText="1"/>
    </xf>
    <xf numFmtId="0" fontId="15" fillId="17" borderId="10" xfId="1" applyFont="1" applyFill="1" applyBorder="1" applyAlignment="1">
      <alignment horizontal="center" textRotation="90" wrapText="1"/>
    </xf>
    <xf numFmtId="1" fontId="18" fillId="17" borderId="28" xfId="1" applyNumberFormat="1" applyFont="1" applyFill="1" applyBorder="1" applyAlignment="1">
      <alignment horizontal="center" vertical="center" wrapText="1"/>
    </xf>
    <xf numFmtId="0" fontId="14" fillId="17" borderId="28" xfId="1" applyFont="1" applyFill="1" applyBorder="1" applyAlignment="1">
      <alignment vertical="center" wrapText="1"/>
    </xf>
    <xf numFmtId="0" fontId="14" fillId="17" borderId="40" xfId="1" applyFont="1" applyFill="1" applyBorder="1" applyAlignment="1">
      <alignment vertical="center" wrapText="1"/>
    </xf>
    <xf numFmtId="1" fontId="13" fillId="19" borderId="41" xfId="1" applyNumberFormat="1" applyFont="1" applyFill="1" applyBorder="1" applyAlignment="1">
      <alignment vertical="center" wrapText="1"/>
    </xf>
    <xf numFmtId="0" fontId="4" fillId="17" borderId="22" xfId="1" applyFont="1" applyFill="1" applyBorder="1" applyAlignment="1">
      <alignment horizontal="center" vertical="center" wrapText="1"/>
    </xf>
    <xf numFmtId="0" fontId="4" fillId="17" borderId="27" xfId="1" applyFont="1" applyFill="1" applyBorder="1" applyAlignment="1">
      <alignment horizontal="center" vertical="center" wrapText="1"/>
    </xf>
    <xf numFmtId="0" fontId="4" fillId="17" borderId="16" xfId="1" applyFont="1" applyFill="1" applyBorder="1" applyAlignment="1">
      <alignment horizontal="center" vertical="center" wrapText="1"/>
    </xf>
    <xf numFmtId="0" fontId="4" fillId="17" borderId="26" xfId="1" applyFont="1" applyFill="1" applyBorder="1" applyAlignment="1">
      <alignment horizontal="center" vertical="center" wrapText="1"/>
    </xf>
    <xf numFmtId="0" fontId="4" fillId="17" borderId="2" xfId="1" applyFont="1" applyFill="1" applyBorder="1" applyAlignment="1">
      <alignment horizontal="center" vertical="center" wrapText="1"/>
    </xf>
    <xf numFmtId="0" fontId="4" fillId="17" borderId="1" xfId="1" applyFont="1" applyFill="1" applyBorder="1" applyAlignment="1">
      <alignment horizontal="center" vertical="center" wrapText="1"/>
    </xf>
    <xf numFmtId="0" fontId="4" fillId="17" borderId="4" xfId="1" applyFont="1" applyFill="1" applyBorder="1" applyAlignment="1">
      <alignment horizontal="center" vertical="center" wrapText="1"/>
    </xf>
    <xf numFmtId="0" fontId="4" fillId="17" borderId="5" xfId="1" applyFont="1" applyFill="1" applyBorder="1" applyAlignment="1">
      <alignment horizontal="center" vertical="center" wrapText="1"/>
    </xf>
    <xf numFmtId="0" fontId="16" fillId="17" borderId="22" xfId="1" applyFont="1" applyFill="1" applyBorder="1" applyAlignment="1">
      <alignment horizontal="center" vertical="center" wrapText="1"/>
    </xf>
    <xf numFmtId="0" fontId="16" fillId="17" borderId="27" xfId="1" applyFont="1" applyFill="1" applyBorder="1" applyAlignment="1">
      <alignment horizontal="center" vertical="center" wrapText="1"/>
    </xf>
    <xf numFmtId="0" fontId="16" fillId="17" borderId="16" xfId="1" applyFont="1" applyFill="1" applyBorder="1" applyAlignment="1">
      <alignment horizontal="center" vertical="center" wrapText="1"/>
    </xf>
    <xf numFmtId="0" fontId="16" fillId="17" borderId="26" xfId="1" applyFont="1" applyFill="1" applyBorder="1" applyAlignment="1">
      <alignment horizontal="center" vertical="center" wrapText="1"/>
    </xf>
    <xf numFmtId="0" fontId="4" fillId="18" borderId="2" xfId="1" applyFont="1" applyFill="1" applyBorder="1" applyAlignment="1">
      <alignment horizontal="center" vertical="center" wrapText="1"/>
    </xf>
    <xf numFmtId="0" fontId="4" fillId="18" borderId="1" xfId="1" applyFont="1" applyFill="1" applyBorder="1" applyAlignment="1">
      <alignment horizontal="center" vertical="center" wrapText="1"/>
    </xf>
    <xf numFmtId="0" fontId="4" fillId="18" borderId="4" xfId="1" applyFont="1" applyFill="1" applyBorder="1" applyAlignment="1">
      <alignment horizontal="center" vertical="center" wrapText="1"/>
    </xf>
    <xf numFmtId="0" fontId="4" fillId="18" borderId="5" xfId="1" applyFont="1" applyFill="1" applyBorder="1" applyAlignment="1">
      <alignment horizontal="center" vertical="center" wrapText="1"/>
    </xf>
    <xf numFmtId="1" fontId="13" fillId="20" borderId="21" xfId="1" applyNumberFormat="1" applyFont="1" applyFill="1" applyBorder="1" applyAlignment="1">
      <alignment horizontal="center" vertical="center" wrapText="1"/>
    </xf>
    <xf numFmtId="1" fontId="13" fillId="20" borderId="43" xfId="1" applyNumberFormat="1" applyFont="1" applyFill="1" applyBorder="1" applyAlignment="1">
      <alignment horizontal="right" vertical="center" wrapText="1"/>
    </xf>
    <xf numFmtId="1" fontId="13" fillId="20" borderId="60" xfId="1" applyNumberFormat="1" applyFont="1" applyFill="1" applyBorder="1" applyAlignment="1">
      <alignment horizontal="right" vertical="center" wrapText="1"/>
    </xf>
    <xf numFmtId="1" fontId="13" fillId="20" borderId="21" xfId="1" applyNumberFormat="1" applyFont="1" applyFill="1" applyBorder="1" applyAlignment="1">
      <alignment horizontal="right" vertical="center" wrapText="1"/>
    </xf>
    <xf numFmtId="1" fontId="18" fillId="17" borderId="37" xfId="1" applyNumberFormat="1" applyFont="1" applyFill="1" applyBorder="1" applyAlignment="1">
      <alignment horizontal="center" vertical="center" wrapText="1"/>
    </xf>
    <xf numFmtId="1" fontId="18" fillId="17" borderId="25" xfId="1" applyNumberFormat="1" applyFont="1" applyFill="1" applyBorder="1" applyAlignment="1">
      <alignment horizontal="center" vertical="center" wrapText="1"/>
    </xf>
    <xf numFmtId="1" fontId="18" fillId="17" borderId="53" xfId="1" applyNumberFormat="1" applyFont="1" applyFill="1" applyBorder="1" applyAlignment="1">
      <alignment horizontal="center" vertical="center" wrapText="1"/>
    </xf>
    <xf numFmtId="0" fontId="14" fillId="17" borderId="31" xfId="1" applyFont="1" applyFill="1" applyBorder="1" applyAlignment="1">
      <alignment vertical="center" wrapText="1"/>
    </xf>
    <xf numFmtId="0" fontId="14" fillId="17" borderId="62" xfId="1" applyFont="1" applyFill="1" applyBorder="1" applyAlignment="1">
      <alignment vertical="center" wrapText="1"/>
    </xf>
    <xf numFmtId="0" fontId="14" fillId="17" borderId="60" xfId="1" applyFont="1" applyFill="1" applyBorder="1" applyAlignment="1">
      <alignment vertical="center" wrapText="1"/>
    </xf>
    <xf numFmtId="0" fontId="14" fillId="17" borderId="43" xfId="1" applyFont="1" applyFill="1" applyBorder="1" applyAlignment="1">
      <alignment vertical="center" wrapText="1"/>
    </xf>
    <xf numFmtId="0" fontId="4" fillId="17" borderId="57" xfId="1" applyFont="1" applyFill="1" applyBorder="1" applyAlignment="1">
      <alignment horizontal="center" vertical="center" wrapText="1"/>
    </xf>
    <xf numFmtId="0" fontId="4" fillId="17" borderId="58" xfId="1" applyFont="1" applyFill="1" applyBorder="1" applyAlignment="1">
      <alignment horizontal="center" vertical="center" wrapText="1"/>
    </xf>
    <xf numFmtId="0" fontId="4" fillId="17" borderId="59" xfId="1" applyFont="1" applyFill="1" applyBorder="1" applyAlignment="1">
      <alignment horizontal="center" vertical="center" wrapText="1"/>
    </xf>
    <xf numFmtId="0" fontId="4" fillId="17" borderId="3" xfId="1" applyFont="1" applyFill="1" applyBorder="1" applyAlignment="1">
      <alignment horizontal="center" vertical="center" wrapText="1"/>
    </xf>
    <xf numFmtId="0" fontId="4" fillId="17" borderId="7" xfId="1" applyFont="1" applyFill="1" applyBorder="1" applyAlignment="1">
      <alignment horizontal="center" vertical="center" wrapText="1"/>
    </xf>
    <xf numFmtId="0" fontId="4" fillId="17" borderId="8" xfId="1" applyFont="1" applyFill="1" applyBorder="1" applyAlignment="1">
      <alignment horizontal="center" vertical="center" wrapText="1"/>
    </xf>
    <xf numFmtId="0" fontId="4" fillId="17" borderId="10" xfId="1" applyFont="1" applyFill="1" applyBorder="1" applyAlignment="1">
      <alignment horizontal="center" vertical="center" wrapText="1"/>
    </xf>
    <xf numFmtId="0" fontId="4" fillId="17" borderId="61" xfId="1" applyFont="1" applyFill="1" applyBorder="1" applyAlignment="1">
      <alignment horizontal="center" vertical="center" wrapText="1"/>
    </xf>
    <xf numFmtId="0" fontId="4" fillId="17" borderId="50" xfId="1" applyFont="1" applyFill="1" applyBorder="1" applyAlignment="1">
      <alignment horizontal="center" vertical="center" wrapText="1"/>
    </xf>
    <xf numFmtId="0" fontId="4" fillId="17" borderId="32" xfId="1" applyFont="1" applyFill="1" applyBorder="1" applyAlignment="1">
      <alignment horizontal="center" vertical="center" wrapText="1"/>
    </xf>
    <xf numFmtId="0" fontId="4" fillId="17" borderId="9" xfId="1" applyFont="1" applyFill="1" applyBorder="1" applyAlignment="1">
      <alignment horizontal="center" vertical="center" wrapText="1"/>
    </xf>
    <xf numFmtId="0" fontId="12" fillId="18" borderId="54" xfId="1" applyFont="1" applyFill="1" applyBorder="1" applyAlignment="1">
      <alignment vertical="center"/>
    </xf>
    <xf numFmtId="0" fontId="12" fillId="18" borderId="35" xfId="1" applyFont="1" applyFill="1" applyBorder="1" applyAlignment="1">
      <alignment vertical="center"/>
    </xf>
    <xf numFmtId="0" fontId="12" fillId="18" borderId="20" xfId="1" applyFont="1" applyFill="1" applyBorder="1" applyAlignment="1">
      <alignment vertical="center"/>
    </xf>
    <xf numFmtId="0" fontId="12" fillId="18" borderId="21" xfId="1" applyFont="1" applyFill="1" applyBorder="1" applyAlignment="1">
      <alignment vertical="center"/>
    </xf>
    <xf numFmtId="0" fontId="13" fillId="20" borderId="21" xfId="1" applyFont="1" applyFill="1" applyBorder="1" applyAlignment="1">
      <alignment horizontal="center" vertical="center" wrapText="1"/>
    </xf>
    <xf numFmtId="0" fontId="13" fillId="19" borderId="41" xfId="1" applyFont="1" applyFill="1" applyBorder="1" applyAlignment="1">
      <alignment vertical="center" wrapText="1"/>
    </xf>
    <xf numFmtId="0" fontId="13" fillId="19" borderId="12" xfId="1" applyFont="1" applyFill="1" applyBorder="1" applyAlignment="1">
      <alignment vertical="center" wrapText="1"/>
    </xf>
    <xf numFmtId="0" fontId="13" fillId="20" borderId="21" xfId="1" applyFont="1" applyFill="1" applyBorder="1" applyAlignment="1">
      <alignment vertical="center" wrapText="1"/>
    </xf>
    <xf numFmtId="0" fontId="13" fillId="20" borderId="29" xfId="1" applyFont="1" applyFill="1" applyBorder="1" applyAlignment="1">
      <alignment vertical="center" wrapText="1"/>
    </xf>
    <xf numFmtId="0" fontId="4" fillId="18" borderId="2" xfId="1" applyFont="1" applyFill="1" applyBorder="1" applyAlignment="1">
      <alignment horizontal="center" vertical="center"/>
    </xf>
    <xf numFmtId="0" fontId="4" fillId="18" borderId="1" xfId="1" applyFont="1" applyFill="1" applyBorder="1" applyAlignment="1">
      <alignment horizontal="center" vertical="center"/>
    </xf>
    <xf numFmtId="0" fontId="4" fillId="18" borderId="4" xfId="1" applyFont="1" applyFill="1" applyBorder="1" applyAlignment="1">
      <alignment horizontal="center" vertical="center"/>
    </xf>
    <xf numFmtId="0" fontId="4" fillId="18" borderId="5" xfId="1" applyFont="1" applyFill="1" applyBorder="1" applyAlignment="1">
      <alignment horizontal="center" vertical="center"/>
    </xf>
    <xf numFmtId="0" fontId="13" fillId="19" borderId="20" xfId="1" applyFont="1" applyFill="1" applyBorder="1" applyAlignment="1">
      <alignment vertical="center" wrapText="1"/>
    </xf>
    <xf numFmtId="1" fontId="13" fillId="19" borderId="23" xfId="1" applyNumberFormat="1" applyFont="1" applyFill="1" applyBorder="1" applyAlignment="1">
      <alignment vertical="center" wrapText="1"/>
    </xf>
    <xf numFmtId="1" fontId="13" fillId="20" borderId="34" xfId="1" applyNumberFormat="1" applyFont="1" applyFill="1" applyBorder="1" applyAlignment="1">
      <alignment horizontal="center" vertical="center" wrapText="1"/>
    </xf>
    <xf numFmtId="0" fontId="4" fillId="18" borderId="22" xfId="1" applyFont="1" applyFill="1" applyBorder="1" applyAlignment="1">
      <alignment horizontal="center" vertical="center" wrapText="1"/>
    </xf>
    <xf numFmtId="0" fontId="4" fillId="18" borderId="27" xfId="1" applyFont="1" applyFill="1" applyBorder="1" applyAlignment="1">
      <alignment horizontal="center" vertical="center" wrapText="1"/>
    </xf>
    <xf numFmtId="0" fontId="4" fillId="18" borderId="16" xfId="1" applyFont="1" applyFill="1" applyBorder="1" applyAlignment="1">
      <alignment horizontal="center" vertical="center" wrapText="1"/>
    </xf>
    <xf numFmtId="0" fontId="4" fillId="18" borderId="26" xfId="1" applyFont="1" applyFill="1" applyBorder="1" applyAlignment="1">
      <alignment horizontal="center" vertical="center" wrapText="1"/>
    </xf>
    <xf numFmtId="0" fontId="33" fillId="18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27" xfId="1" applyFont="1" applyFill="1" applyBorder="1" applyAlignment="1">
      <alignment horizontal="center" vertical="center" wrapText="1"/>
    </xf>
    <xf numFmtId="0" fontId="26" fillId="12" borderId="75" xfId="0" applyFont="1" applyFill="1" applyBorder="1" applyAlignment="1">
      <alignment horizontal="center" vertical="center"/>
    </xf>
    <xf numFmtId="0" fontId="26" fillId="12" borderId="76" xfId="0" applyFont="1" applyFill="1" applyBorder="1" applyAlignment="1">
      <alignment horizontal="center" vertical="center"/>
    </xf>
    <xf numFmtId="0" fontId="26" fillId="12" borderId="77" xfId="0" applyFont="1" applyFill="1" applyBorder="1" applyAlignment="1">
      <alignment horizontal="center" vertical="center"/>
    </xf>
    <xf numFmtId="0" fontId="26" fillId="12" borderId="68" xfId="0" applyFont="1" applyFill="1" applyBorder="1" applyAlignment="1">
      <alignment horizontal="center" vertical="center"/>
    </xf>
    <xf numFmtId="0" fontId="26" fillId="12" borderId="69" xfId="0" applyFont="1" applyFill="1" applyBorder="1" applyAlignment="1">
      <alignment horizontal="center" vertical="center"/>
    </xf>
    <xf numFmtId="0" fontId="26" fillId="13" borderId="82" xfId="0" applyFont="1" applyFill="1" applyBorder="1" applyAlignment="1">
      <alignment horizontal="left"/>
    </xf>
    <xf numFmtId="0" fontId="26" fillId="13" borderId="35" xfId="0" applyFont="1" applyFill="1" applyBorder="1" applyAlignment="1">
      <alignment horizontal="left"/>
    </xf>
    <xf numFmtId="0" fontId="26" fillId="13" borderId="0" xfId="0" applyFont="1" applyFill="1" applyAlignment="1">
      <alignment horizontal="left"/>
    </xf>
    <xf numFmtId="0" fontId="26" fillId="13" borderId="83" xfId="0" applyFont="1" applyFill="1" applyBorder="1" applyAlignment="1">
      <alignment horizontal="left"/>
    </xf>
    <xf numFmtId="0" fontId="26" fillId="13" borderId="72" xfId="0" applyFont="1" applyFill="1" applyBorder="1" applyAlignment="1">
      <alignment horizontal="left"/>
    </xf>
    <xf numFmtId="0" fontId="26" fillId="13" borderId="73" xfId="0" applyFont="1" applyFill="1" applyBorder="1" applyAlignment="1">
      <alignment horizontal="left"/>
    </xf>
    <xf numFmtId="0" fontId="26" fillId="11" borderId="72" xfId="0" applyFont="1" applyFill="1" applyBorder="1" applyAlignment="1">
      <alignment horizontal="left"/>
    </xf>
    <xf numFmtId="0" fontId="26" fillId="11" borderId="73" xfId="0" applyFont="1" applyFill="1" applyBorder="1" applyAlignment="1">
      <alignment horizontal="left"/>
    </xf>
    <xf numFmtId="0" fontId="26" fillId="12" borderId="63" xfId="0" applyFont="1" applyFill="1" applyBorder="1" applyAlignment="1">
      <alignment horizontal="center" vertical="center"/>
    </xf>
    <xf numFmtId="0" fontId="26" fillId="12" borderId="64" xfId="0" applyFont="1" applyFill="1" applyBorder="1" applyAlignment="1">
      <alignment horizontal="center" vertical="center"/>
    </xf>
    <xf numFmtId="0" fontId="26" fillId="12" borderId="65" xfId="0" applyFont="1" applyFill="1" applyBorder="1" applyAlignment="1">
      <alignment horizontal="center" vertical="center"/>
    </xf>
    <xf numFmtId="1" fontId="4" fillId="2" borderId="15" xfId="1" applyNumberFormat="1" applyFont="1" applyFill="1" applyBorder="1" applyAlignment="1">
      <alignment horizontal="center" vertical="center" wrapText="1"/>
    </xf>
    <xf numFmtId="1" fontId="4" fillId="2" borderId="6" xfId="1" applyNumberFormat="1" applyFont="1" applyFill="1" applyBorder="1" applyAlignment="1">
      <alignment horizontal="center" vertical="center" wrapText="1"/>
    </xf>
    <xf numFmtId="1" fontId="4" fillId="2" borderId="18" xfId="1" applyNumberFormat="1" applyFont="1" applyFill="1" applyBorder="1" applyAlignment="1">
      <alignment horizontal="center" vertical="center" wrapText="1"/>
    </xf>
    <xf numFmtId="1" fontId="4" fillId="5" borderId="15" xfId="1" applyNumberFormat="1" applyFont="1" applyFill="1" applyBorder="1" applyAlignment="1">
      <alignment horizontal="center" vertical="center" wrapText="1"/>
    </xf>
    <xf numFmtId="1" fontId="4" fillId="5" borderId="6" xfId="1" applyNumberFormat="1" applyFont="1" applyFill="1" applyBorder="1" applyAlignment="1">
      <alignment horizontal="center" vertical="center" wrapText="1"/>
    </xf>
    <xf numFmtId="1" fontId="4" fillId="5" borderId="18" xfId="1" applyNumberFormat="1" applyFont="1" applyFill="1" applyBorder="1" applyAlignment="1">
      <alignment horizontal="center" vertical="center" wrapText="1"/>
    </xf>
    <xf numFmtId="1" fontId="4" fillId="5" borderId="37" xfId="1" applyNumberFormat="1" applyFont="1" applyFill="1" applyBorder="1" applyAlignment="1">
      <alignment horizontal="center" vertical="center" wrapText="1"/>
    </xf>
    <xf numFmtId="1" fontId="4" fillId="5" borderId="36" xfId="1" applyNumberFormat="1" applyFont="1" applyFill="1" applyBorder="1" applyAlignment="1">
      <alignment horizontal="center" vertical="center" wrapText="1"/>
    </xf>
    <xf numFmtId="1" fontId="4" fillId="5" borderId="31" xfId="1" applyNumberFormat="1" applyFont="1" applyFill="1" applyBorder="1" applyAlignment="1">
      <alignment horizontal="center" vertical="center" wrapText="1"/>
    </xf>
    <xf numFmtId="1" fontId="4" fillId="0" borderId="15" xfId="1" applyNumberFormat="1" applyFont="1" applyBorder="1" applyAlignment="1">
      <alignment horizontal="center" vertical="center" wrapText="1"/>
    </xf>
    <xf numFmtId="1" fontId="4" fillId="0" borderId="6" xfId="1" applyNumberFormat="1" applyFont="1" applyBorder="1" applyAlignment="1">
      <alignment horizontal="center" vertical="center" wrapText="1"/>
    </xf>
    <xf numFmtId="1" fontId="4" fillId="0" borderId="18" xfId="1" applyNumberFormat="1" applyFont="1" applyBorder="1" applyAlignment="1">
      <alignment horizontal="center" vertical="center" wrapText="1"/>
    </xf>
    <xf numFmtId="1" fontId="4" fillId="2" borderId="37" xfId="1" applyNumberFormat="1" applyFont="1" applyFill="1" applyBorder="1" applyAlignment="1">
      <alignment horizontal="center" vertical="center" wrapText="1"/>
    </xf>
    <xf numFmtId="1" fontId="4" fillId="2" borderId="36" xfId="1" applyNumberFormat="1" applyFont="1" applyFill="1" applyBorder="1" applyAlignment="1">
      <alignment horizontal="center" vertical="center" wrapText="1"/>
    </xf>
    <xf numFmtId="1" fontId="4" fillId="2" borderId="31" xfId="1" applyNumberFormat="1" applyFont="1" applyFill="1" applyBorder="1" applyAlignment="1">
      <alignment horizontal="center" vertical="center" wrapText="1"/>
    </xf>
    <xf numFmtId="1" fontId="4" fillId="5" borderId="38" xfId="1" applyNumberFormat="1" applyFont="1" applyFill="1" applyBorder="1" applyAlignment="1">
      <alignment horizontal="center" vertical="center" wrapText="1"/>
    </xf>
    <xf numFmtId="1" fontId="4" fillId="5" borderId="39" xfId="1" applyNumberFormat="1" applyFont="1" applyFill="1" applyBorder="1" applyAlignment="1">
      <alignment horizontal="center" vertical="center" wrapText="1"/>
    </xf>
    <xf numFmtId="1" fontId="4" fillId="5" borderId="33" xfId="1" applyNumberFormat="1" applyFont="1" applyFill="1" applyBorder="1" applyAlignment="1">
      <alignment horizontal="center" vertical="center" wrapText="1"/>
    </xf>
    <xf numFmtId="0" fontId="4" fillId="8" borderId="15" xfId="1" applyFont="1" applyFill="1" applyBorder="1" applyAlignment="1">
      <alignment horizontal="center" vertical="center" wrapText="1"/>
    </xf>
    <xf numFmtId="0" fontId="4" fillId="8" borderId="6" xfId="1" applyFont="1" applyFill="1" applyBorder="1" applyAlignment="1">
      <alignment horizontal="center" vertical="center" wrapText="1"/>
    </xf>
    <xf numFmtId="0" fontId="4" fillId="8" borderId="18" xfId="1" applyFont="1" applyFill="1" applyBorder="1" applyAlignment="1">
      <alignment horizontal="center" vertical="center" wrapText="1"/>
    </xf>
    <xf numFmtId="0" fontId="11" fillId="0" borderId="0" xfId="1" applyFont="1" applyAlignment="1">
      <alignment horizontal="left"/>
    </xf>
    <xf numFmtId="0" fontId="10" fillId="0" borderId="42" xfId="1" applyFont="1" applyBorder="1" applyAlignment="1">
      <alignment horizontal="center" vertical="center" wrapText="1"/>
    </xf>
    <xf numFmtId="0" fontId="10" fillId="0" borderId="43" xfId="1" applyFont="1" applyBorder="1" applyAlignment="1">
      <alignment horizontal="center" vertical="center" wrapText="1"/>
    </xf>
    <xf numFmtId="0" fontId="10" fillId="0" borderId="54" xfId="1" applyFont="1" applyBorder="1" applyAlignment="1">
      <alignment horizontal="center" vertical="center" wrapText="1"/>
    </xf>
    <xf numFmtId="0" fontId="10" fillId="0" borderId="53" xfId="1" applyFont="1" applyBorder="1" applyAlignment="1">
      <alignment horizontal="center" vertical="center" wrapText="1"/>
    </xf>
    <xf numFmtId="0" fontId="10" fillId="0" borderId="19" xfId="1" applyFont="1" applyBorder="1" applyAlignment="1">
      <alignment horizontal="center" wrapText="1"/>
    </xf>
    <xf numFmtId="0" fontId="10" fillId="0" borderId="21" xfId="1" applyFont="1" applyBorder="1" applyAlignment="1">
      <alignment horizontal="center" wrapText="1"/>
    </xf>
    <xf numFmtId="0" fontId="10" fillId="6" borderId="42" xfId="1" applyFont="1" applyFill="1" applyBorder="1" applyAlignment="1">
      <alignment horizontal="center" textRotation="90" wrapText="1"/>
    </xf>
    <xf numFmtId="0" fontId="10" fillId="6" borderId="43" xfId="1" applyFont="1" applyFill="1" applyBorder="1" applyAlignment="1">
      <alignment horizontal="center" textRotation="90" wrapText="1"/>
    </xf>
    <xf numFmtId="0" fontId="10" fillId="0" borderId="19" xfId="1" applyFont="1" applyBorder="1" applyAlignment="1">
      <alignment horizontal="center" vertical="center" wrapText="1"/>
    </xf>
    <xf numFmtId="0" fontId="10" fillId="0" borderId="20" xfId="1" applyFont="1" applyBorder="1" applyAlignment="1">
      <alignment horizontal="center" vertical="center" wrapText="1"/>
    </xf>
    <xf numFmtId="0" fontId="10" fillId="0" borderId="21" xfId="1" applyFont="1" applyBorder="1" applyAlignment="1">
      <alignment horizontal="center" vertical="center" wrapText="1"/>
    </xf>
    <xf numFmtId="0" fontId="10" fillId="6" borderId="31" xfId="1" applyFont="1" applyFill="1" applyBorder="1" applyAlignment="1">
      <alignment horizontal="center" textRotation="90" wrapText="1"/>
    </xf>
    <xf numFmtId="0" fontId="10" fillId="6" borderId="33" xfId="1" applyFont="1" applyFill="1" applyBorder="1" applyAlignment="1">
      <alignment horizontal="center" textRotation="90" wrapText="1"/>
    </xf>
    <xf numFmtId="0" fontId="10" fillId="5" borderId="19" xfId="1" applyFont="1" applyFill="1" applyBorder="1" applyAlignment="1">
      <alignment horizontal="center" vertical="center" wrapText="1"/>
    </xf>
    <xf numFmtId="0" fontId="10" fillId="5" borderId="20" xfId="1" applyFont="1" applyFill="1" applyBorder="1" applyAlignment="1">
      <alignment horizontal="center" vertical="center" wrapText="1"/>
    </xf>
    <xf numFmtId="0" fontId="10" fillId="5" borderId="21" xfId="1" applyFont="1" applyFill="1" applyBorder="1" applyAlignment="1">
      <alignment horizontal="center" vertical="center" wrapText="1"/>
    </xf>
    <xf numFmtId="0" fontId="12" fillId="9" borderId="19" xfId="1" applyFont="1" applyFill="1" applyBorder="1" applyAlignment="1">
      <alignment horizontal="left" vertical="center"/>
    </xf>
    <xf numFmtId="0" fontId="12" fillId="9" borderId="20" xfId="1" applyFont="1" applyFill="1" applyBorder="1" applyAlignment="1">
      <alignment horizontal="left" vertical="center"/>
    </xf>
    <xf numFmtId="0" fontId="12" fillId="9" borderId="21" xfId="1" applyFont="1" applyFill="1" applyBorder="1" applyAlignment="1">
      <alignment horizontal="left" vertical="center"/>
    </xf>
    <xf numFmtId="0" fontId="13" fillId="4" borderId="19" xfId="1" applyFont="1" applyFill="1" applyBorder="1" applyAlignment="1">
      <alignment horizontal="center" vertical="center" wrapText="1"/>
    </xf>
    <xf numFmtId="0" fontId="13" fillId="4" borderId="20" xfId="1" applyFont="1" applyFill="1" applyBorder="1" applyAlignment="1">
      <alignment horizontal="center" vertical="center" wrapText="1"/>
    </xf>
    <xf numFmtId="0" fontId="13" fillId="4" borderId="21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4" fillId="2" borderId="20" xfId="1" applyFont="1" applyFill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vertical="center" wrapText="1"/>
    </xf>
    <xf numFmtId="0" fontId="2" fillId="10" borderId="19" xfId="1" applyFont="1" applyFill="1" applyBorder="1" applyAlignment="1">
      <alignment horizontal="left" vertical="center" wrapText="1"/>
    </xf>
    <xf numFmtId="0" fontId="2" fillId="10" borderId="20" xfId="1" applyFont="1" applyFill="1" applyBorder="1" applyAlignment="1">
      <alignment horizontal="left" vertical="center" wrapText="1"/>
    </xf>
    <xf numFmtId="0" fontId="2" fillId="10" borderId="21" xfId="1" applyFont="1" applyFill="1" applyBorder="1" applyAlignment="1">
      <alignment horizontal="left" vertical="center" wrapText="1"/>
    </xf>
    <xf numFmtId="0" fontId="2" fillId="0" borderId="54" xfId="1" applyFont="1" applyBorder="1" applyAlignment="1">
      <alignment horizontal="left" vertical="center" wrapText="1"/>
    </xf>
    <xf numFmtId="0" fontId="2" fillId="0" borderId="20" xfId="1" applyFont="1" applyBorder="1" applyAlignment="1">
      <alignment horizontal="left" vertical="center" wrapText="1"/>
    </xf>
    <xf numFmtId="0" fontId="2" fillId="0" borderId="21" xfId="1" applyFont="1" applyBorder="1" applyAlignment="1">
      <alignment horizontal="left" vertical="center" wrapText="1"/>
    </xf>
    <xf numFmtId="0" fontId="13" fillId="4" borderId="49" xfId="1" applyFont="1" applyFill="1" applyBorder="1" applyAlignment="1">
      <alignment horizontal="center" vertical="center" wrapText="1"/>
    </xf>
    <xf numFmtId="0" fontId="12" fillId="5" borderId="54" xfId="1" applyFont="1" applyFill="1" applyBorder="1" applyAlignment="1">
      <alignment horizontal="left" vertical="center" wrapText="1"/>
    </xf>
    <xf numFmtId="0" fontId="12" fillId="5" borderId="35" xfId="1" applyFont="1" applyFill="1" applyBorder="1" applyAlignment="1">
      <alignment horizontal="left" vertical="center" wrapText="1"/>
    </xf>
    <xf numFmtId="0" fontId="12" fillId="5" borderId="55" xfId="1" applyFont="1" applyFill="1" applyBorder="1" applyAlignment="1">
      <alignment horizontal="left" vertical="center" wrapText="1"/>
    </xf>
    <xf numFmtId="0" fontId="13" fillId="4" borderId="53" xfId="1" applyFont="1" applyFill="1" applyBorder="1" applyAlignment="1">
      <alignment horizontal="center" vertical="center" wrapText="1"/>
    </xf>
    <xf numFmtId="0" fontId="13" fillId="4" borderId="60" xfId="1" applyFont="1" applyFill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13" fillId="4" borderId="25" xfId="1" applyFont="1" applyFill="1" applyBorder="1" applyAlignment="1">
      <alignment horizontal="left" vertical="center" wrapText="1"/>
    </xf>
    <xf numFmtId="0" fontId="13" fillId="4" borderId="24" xfId="1" applyFont="1" applyFill="1" applyBorder="1" applyAlignment="1">
      <alignment horizontal="left" vertical="center" wrapText="1"/>
    </xf>
    <xf numFmtId="0" fontId="13" fillId="4" borderId="28" xfId="1" applyFont="1" applyFill="1" applyBorder="1" applyAlignment="1">
      <alignment horizontal="left" vertical="center" wrapText="1"/>
    </xf>
    <xf numFmtId="1" fontId="13" fillId="7" borderId="16" xfId="1" applyNumberFormat="1" applyFont="1" applyFill="1" applyBorder="1" applyAlignment="1">
      <alignment horizontal="center" vertical="center" wrapText="1"/>
    </xf>
    <xf numFmtId="0" fontId="13" fillId="7" borderId="28" xfId="1" applyFont="1" applyFill="1" applyBorder="1" applyAlignment="1">
      <alignment horizontal="center" vertical="center" wrapText="1"/>
    </xf>
    <xf numFmtId="0" fontId="12" fillId="0" borderId="19" xfId="1" applyFont="1" applyBorder="1" applyAlignment="1">
      <alignment horizontal="left" vertical="center"/>
    </xf>
    <xf numFmtId="0" fontId="12" fillId="0" borderId="20" xfId="1" applyFont="1" applyBorder="1" applyAlignment="1">
      <alignment horizontal="left" vertical="center"/>
    </xf>
    <xf numFmtId="0" fontId="12" fillId="0" borderId="21" xfId="1" applyFont="1" applyBorder="1" applyAlignment="1">
      <alignment horizontal="left" vertical="center"/>
    </xf>
    <xf numFmtId="0" fontId="13" fillId="4" borderId="38" xfId="1" applyFont="1" applyFill="1" applyBorder="1" applyAlignment="1">
      <alignment horizontal="left" vertical="center" wrapText="1"/>
    </xf>
    <xf numFmtId="0" fontId="13" fillId="4" borderId="39" xfId="1" applyFont="1" applyFill="1" applyBorder="1" applyAlignment="1">
      <alignment horizontal="left" vertical="center" wrapText="1"/>
    </xf>
    <xf numFmtId="0" fontId="13" fillId="4" borderId="33" xfId="1" applyFont="1" applyFill="1" applyBorder="1" applyAlignment="1">
      <alignment horizontal="left" vertical="center" wrapText="1"/>
    </xf>
    <xf numFmtId="0" fontId="13" fillId="0" borderId="38" xfId="1" applyFont="1" applyBorder="1" applyAlignment="1">
      <alignment horizontal="center" vertical="center" wrapText="1"/>
    </xf>
    <xf numFmtId="0" fontId="13" fillId="0" borderId="39" xfId="1" applyFont="1" applyBorder="1" applyAlignment="1">
      <alignment horizontal="center" vertical="center" wrapText="1"/>
    </xf>
    <xf numFmtId="0" fontId="13" fillId="0" borderId="33" xfId="1" applyFont="1" applyBorder="1" applyAlignment="1">
      <alignment horizontal="center" vertical="center" wrapText="1"/>
    </xf>
    <xf numFmtId="0" fontId="14" fillId="2" borderId="19" xfId="1" applyFont="1" applyFill="1" applyBorder="1" applyAlignment="1">
      <alignment horizontal="left" vertical="center" wrapText="1"/>
    </xf>
    <xf numFmtId="0" fontId="14" fillId="2" borderId="20" xfId="1" applyFont="1" applyFill="1" applyBorder="1" applyAlignment="1">
      <alignment horizontal="left" vertical="center" wrapText="1"/>
    </xf>
    <xf numFmtId="0" fontId="14" fillId="2" borderId="21" xfId="1" applyFont="1" applyFill="1" applyBorder="1" applyAlignment="1">
      <alignment horizontal="left" vertical="center" wrapText="1"/>
    </xf>
    <xf numFmtId="9" fontId="14" fillId="2" borderId="19" xfId="1" applyNumberFormat="1" applyFont="1" applyFill="1" applyBorder="1" applyAlignment="1">
      <alignment horizontal="center" vertical="center" wrapText="1"/>
    </xf>
    <xf numFmtId="9" fontId="14" fillId="2" borderId="20" xfId="1" applyNumberFormat="1" applyFont="1" applyFill="1" applyBorder="1" applyAlignment="1">
      <alignment horizontal="center" vertical="center" wrapText="1"/>
    </xf>
    <xf numFmtId="9" fontId="14" fillId="2" borderId="21" xfId="1" applyNumberFormat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left" vertical="center" wrapText="1"/>
    </xf>
    <xf numFmtId="0" fontId="10" fillId="2" borderId="36" xfId="1" applyFont="1" applyFill="1" applyBorder="1" applyAlignment="1">
      <alignment horizontal="left" vertical="center" wrapText="1"/>
    </xf>
    <xf numFmtId="0" fontId="10" fillId="2" borderId="31" xfId="1" applyFont="1" applyFill="1" applyBorder="1" applyAlignment="1">
      <alignment horizontal="left" vertical="center" wrapText="1"/>
    </xf>
    <xf numFmtId="0" fontId="4" fillId="5" borderId="36" xfId="1" applyFont="1" applyFill="1" applyBorder="1" applyAlignment="1">
      <alignment horizontal="center" vertical="center" wrapText="1"/>
    </xf>
    <xf numFmtId="0" fontId="4" fillId="5" borderId="31" xfId="1" applyFont="1" applyFill="1" applyBorder="1" applyAlignment="1">
      <alignment horizontal="center" vertical="center" wrapText="1"/>
    </xf>
    <xf numFmtId="0" fontId="4" fillId="2" borderId="36" xfId="1" applyFont="1" applyFill="1" applyBorder="1" applyAlignment="1">
      <alignment horizontal="center" vertical="center" wrapText="1"/>
    </xf>
    <xf numFmtId="0" fontId="4" fillId="2" borderId="31" xfId="1" applyFont="1" applyFill="1" applyBorder="1" applyAlignment="1">
      <alignment horizontal="center" vertical="center" wrapText="1"/>
    </xf>
    <xf numFmtId="0" fontId="10" fillId="2" borderId="15" xfId="1" applyFont="1" applyFill="1" applyBorder="1" applyAlignment="1">
      <alignment horizontal="left" vertical="center" wrapText="1"/>
    </xf>
    <xf numFmtId="0" fontId="10" fillId="2" borderId="6" xfId="1" applyFont="1" applyFill="1" applyBorder="1" applyAlignment="1">
      <alignment horizontal="left" vertical="center" wrapText="1"/>
    </xf>
    <xf numFmtId="0" fontId="10" fillId="2" borderId="18" xfId="1" applyFont="1" applyFill="1" applyBorder="1" applyAlignment="1">
      <alignment horizontal="left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4" fillId="5" borderId="6" xfId="1" applyFont="1" applyFill="1" applyBorder="1" applyAlignment="1">
      <alignment horizontal="center" vertical="center" wrapText="1"/>
    </xf>
    <xf numFmtId="0" fontId="4" fillId="5" borderId="18" xfId="1" applyFont="1" applyFill="1" applyBorder="1" applyAlignment="1">
      <alignment horizontal="center" vertical="center" wrapText="1"/>
    </xf>
    <xf numFmtId="1" fontId="4" fillId="2" borderId="38" xfId="1" applyNumberFormat="1" applyFont="1" applyFill="1" applyBorder="1" applyAlignment="1">
      <alignment horizontal="center" vertical="center" wrapText="1"/>
    </xf>
    <xf numFmtId="1" fontId="4" fillId="2" borderId="39" xfId="1" applyNumberFormat="1" applyFont="1" applyFill="1" applyBorder="1" applyAlignment="1">
      <alignment horizontal="center" vertical="center" wrapText="1"/>
    </xf>
    <xf numFmtId="1" fontId="4" fillId="2" borderId="33" xfId="1" applyNumberFormat="1" applyFont="1" applyFill="1" applyBorder="1" applyAlignment="1">
      <alignment horizontal="center" vertical="center" wrapText="1"/>
    </xf>
    <xf numFmtId="1" fontId="4" fillId="2" borderId="25" xfId="1" applyNumberFormat="1" applyFont="1" applyFill="1" applyBorder="1" applyAlignment="1">
      <alignment horizontal="center" vertical="center" wrapText="1"/>
    </xf>
    <xf numFmtId="1" fontId="4" fillId="2" borderId="24" xfId="1" applyNumberFormat="1" applyFont="1" applyFill="1" applyBorder="1" applyAlignment="1">
      <alignment horizontal="center" vertical="center" wrapText="1"/>
    </xf>
    <xf numFmtId="1" fontId="4" fillId="2" borderId="28" xfId="1" applyNumberFormat="1" applyFont="1" applyFill="1" applyBorder="1" applyAlignment="1">
      <alignment horizontal="center" vertical="center" wrapText="1"/>
    </xf>
    <xf numFmtId="1" fontId="4" fillId="2" borderId="51" xfId="1" applyNumberFormat="1" applyFont="1" applyFill="1" applyBorder="1" applyAlignment="1">
      <alignment horizontal="center" vertical="center" wrapText="1"/>
    </xf>
    <xf numFmtId="0" fontId="4" fillId="2" borderId="52" xfId="1" applyFont="1" applyFill="1" applyBorder="1" applyAlignment="1">
      <alignment horizontal="center" vertical="center" wrapText="1"/>
    </xf>
    <xf numFmtId="0" fontId="4" fillId="2" borderId="30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left" vertical="center" wrapText="1"/>
    </xf>
    <xf numFmtId="0" fontId="10" fillId="3" borderId="39" xfId="1" applyFont="1" applyFill="1" applyBorder="1" applyAlignment="1">
      <alignment horizontal="left" vertical="center" wrapText="1"/>
    </xf>
    <xf numFmtId="0" fontId="10" fillId="3" borderId="33" xfId="1" applyFont="1" applyFill="1" applyBorder="1" applyAlignment="1">
      <alignment horizontal="left" vertical="center" wrapText="1"/>
    </xf>
    <xf numFmtId="1" fontId="3" fillId="0" borderId="19" xfId="1" applyNumberFormat="1" applyFont="1" applyBorder="1" applyAlignment="1">
      <alignment horizontal="right" vertical="center" wrapText="1"/>
    </xf>
    <xf numFmtId="1" fontId="3" fillId="0" borderId="20" xfId="1" applyNumberFormat="1" applyFont="1" applyBorder="1" applyAlignment="1">
      <alignment horizontal="right" vertical="center" wrapText="1"/>
    </xf>
    <xf numFmtId="1" fontId="3" fillId="0" borderId="21" xfId="1" applyNumberFormat="1" applyFont="1" applyBorder="1" applyAlignment="1">
      <alignment horizontal="right" vertical="center" wrapText="1"/>
    </xf>
    <xf numFmtId="0" fontId="26" fillId="12" borderId="19" xfId="0" applyFont="1" applyFill="1" applyBorder="1" applyAlignment="1">
      <alignment horizontal="center" vertical="center"/>
    </xf>
    <xf numFmtId="0" fontId="26" fillId="12" borderId="20" xfId="0" applyFont="1" applyFill="1" applyBorder="1" applyAlignment="1">
      <alignment horizontal="center" vertical="center"/>
    </xf>
    <xf numFmtId="0" fontId="26" fillId="12" borderId="21" xfId="0" applyFont="1" applyFill="1" applyBorder="1" applyAlignment="1">
      <alignment horizontal="center" vertical="center"/>
    </xf>
    <xf numFmtId="0" fontId="26" fillId="12" borderId="102" xfId="0" applyFont="1" applyFill="1" applyBorder="1" applyAlignment="1">
      <alignment horizontal="center" vertical="center"/>
    </xf>
    <xf numFmtId="0" fontId="26" fillId="12" borderId="103" xfId="0" applyFont="1" applyFill="1" applyBorder="1" applyAlignment="1">
      <alignment horizontal="center" vertical="center"/>
    </xf>
    <xf numFmtId="0" fontId="26" fillId="13" borderId="93" xfId="0" applyFont="1" applyFill="1" applyBorder="1" applyAlignment="1">
      <alignment horizontal="left"/>
    </xf>
    <xf numFmtId="0" fontId="26" fillId="13" borderId="20" xfId="0" applyFont="1" applyFill="1" applyBorder="1" applyAlignment="1">
      <alignment horizontal="left"/>
    </xf>
    <xf numFmtId="0" fontId="26" fillId="13" borderId="21" xfId="0" applyFont="1" applyFill="1" applyBorder="1" applyAlignment="1">
      <alignment horizontal="left"/>
    </xf>
    <xf numFmtId="0" fontId="26" fillId="13" borderId="95" xfId="0" applyFont="1" applyFill="1" applyBorder="1" applyAlignment="1">
      <alignment horizontal="left"/>
    </xf>
    <xf numFmtId="0" fontId="26" fillId="13" borderId="96" xfId="0" applyFont="1" applyFill="1" applyBorder="1" applyAlignment="1">
      <alignment horizontal="left"/>
    </xf>
    <xf numFmtId="0" fontId="26" fillId="13" borderId="97" xfId="0" applyFont="1" applyFill="1" applyBorder="1" applyAlignment="1">
      <alignment horizontal="left"/>
    </xf>
    <xf numFmtId="0" fontId="26" fillId="11" borderId="101" xfId="0" applyFont="1" applyFill="1" applyBorder="1" applyAlignment="1">
      <alignment horizontal="left"/>
    </xf>
    <xf numFmtId="0" fontId="26" fillId="11" borderId="88" xfId="0" applyFont="1" applyFill="1" applyBorder="1" applyAlignment="1">
      <alignment horizontal="left"/>
    </xf>
    <xf numFmtId="0" fontId="26" fillId="12" borderId="93" xfId="0" applyFont="1" applyFill="1" applyBorder="1" applyAlignment="1">
      <alignment horizontal="center" vertical="center"/>
    </xf>
    <xf numFmtId="0" fontId="26" fillId="12" borderId="94" xfId="0" applyFont="1" applyFill="1" applyBorder="1" applyAlignment="1">
      <alignment horizontal="center" vertical="center"/>
    </xf>
    <xf numFmtId="0" fontId="26" fillId="13" borderId="101" xfId="0" applyFont="1" applyFill="1" applyBorder="1" applyAlignment="1">
      <alignment horizontal="left"/>
    </xf>
    <xf numFmtId="0" fontId="26" fillId="13" borderId="88" xfId="0" applyFont="1" applyFill="1" applyBorder="1" applyAlignment="1">
      <alignment horizontal="left"/>
    </xf>
    <xf numFmtId="0" fontId="26" fillId="12" borderId="105" xfId="0" applyFont="1" applyFill="1" applyBorder="1" applyAlignment="1">
      <alignment horizontal="center" vertical="center"/>
    </xf>
    <xf numFmtId="0" fontId="26" fillId="12" borderId="106" xfId="0" applyFont="1" applyFill="1" applyBorder="1" applyAlignment="1">
      <alignment horizontal="center" vertical="center"/>
    </xf>
    <xf numFmtId="0" fontId="26" fillId="12" borderId="107" xfId="0" applyFont="1" applyFill="1" applyBorder="1" applyAlignment="1">
      <alignment horizontal="center" vertical="center"/>
    </xf>
    <xf numFmtId="1" fontId="4" fillId="18" borderId="15" xfId="1" applyNumberFormat="1" applyFont="1" applyFill="1" applyBorder="1" applyAlignment="1">
      <alignment horizontal="center" vertical="center" wrapText="1"/>
    </xf>
    <xf numFmtId="1" fontId="4" fillId="18" borderId="6" xfId="1" applyNumberFormat="1" applyFont="1" applyFill="1" applyBorder="1" applyAlignment="1">
      <alignment horizontal="center" vertical="center" wrapText="1"/>
    </xf>
    <xf numFmtId="1" fontId="4" fillId="18" borderId="18" xfId="1" applyNumberFormat="1" applyFont="1" applyFill="1" applyBorder="1" applyAlignment="1">
      <alignment horizontal="center" vertical="center" wrapText="1"/>
    </xf>
    <xf numFmtId="1" fontId="4" fillId="18" borderId="38" xfId="1" applyNumberFormat="1" applyFont="1" applyFill="1" applyBorder="1" applyAlignment="1">
      <alignment horizontal="center" vertical="center" wrapText="1"/>
    </xf>
    <xf numFmtId="1" fontId="4" fillId="18" borderId="39" xfId="1" applyNumberFormat="1" applyFont="1" applyFill="1" applyBorder="1" applyAlignment="1">
      <alignment horizontal="center" vertical="center" wrapText="1"/>
    </xf>
    <xf numFmtId="1" fontId="4" fillId="18" borderId="33" xfId="1" applyNumberFormat="1" applyFont="1" applyFill="1" applyBorder="1" applyAlignment="1">
      <alignment horizontal="center" vertical="center" wrapText="1"/>
    </xf>
    <xf numFmtId="0" fontId="4" fillId="18" borderId="6" xfId="1" applyFont="1" applyFill="1" applyBorder="1" applyAlignment="1">
      <alignment horizontal="center" vertical="center" wrapText="1"/>
    </xf>
    <xf numFmtId="0" fontId="4" fillId="18" borderId="18" xfId="1" applyFont="1" applyFill="1" applyBorder="1" applyAlignment="1">
      <alignment horizontal="center" vertical="center" wrapText="1"/>
    </xf>
    <xf numFmtId="0" fontId="4" fillId="17" borderId="15" xfId="1" applyFont="1" applyFill="1" applyBorder="1" applyAlignment="1">
      <alignment horizontal="center" vertical="center" wrapText="1"/>
    </xf>
    <xf numFmtId="0" fontId="4" fillId="17" borderId="6" xfId="1" applyFont="1" applyFill="1" applyBorder="1" applyAlignment="1">
      <alignment horizontal="center" vertical="center" wrapText="1"/>
    </xf>
    <xf numFmtId="0" fontId="4" fillId="17" borderId="18" xfId="1" applyFont="1" applyFill="1" applyBorder="1" applyAlignment="1">
      <alignment horizontal="center" vertical="center" wrapText="1"/>
    </xf>
    <xf numFmtId="1" fontId="4" fillId="18" borderId="37" xfId="1" applyNumberFormat="1" applyFont="1" applyFill="1" applyBorder="1" applyAlignment="1">
      <alignment horizontal="center" vertical="center" wrapText="1"/>
    </xf>
    <xf numFmtId="0" fontId="4" fillId="18" borderId="36" xfId="1" applyFont="1" applyFill="1" applyBorder="1" applyAlignment="1">
      <alignment horizontal="center" vertical="center" wrapText="1"/>
    </xf>
    <xf numFmtId="0" fontId="4" fillId="18" borderId="31" xfId="1" applyFont="1" applyFill="1" applyBorder="1" applyAlignment="1">
      <alignment horizontal="center" vertical="center" wrapText="1"/>
    </xf>
    <xf numFmtId="1" fontId="4" fillId="18" borderId="36" xfId="1" applyNumberFormat="1" applyFont="1" applyFill="1" applyBorder="1" applyAlignment="1">
      <alignment horizontal="center" vertical="center" wrapText="1"/>
    </xf>
    <xf numFmtId="1" fontId="4" fillId="18" borderId="31" xfId="1" applyNumberFormat="1" applyFont="1" applyFill="1" applyBorder="1" applyAlignment="1">
      <alignment horizontal="center" vertical="center" wrapText="1"/>
    </xf>
    <xf numFmtId="0" fontId="13" fillId="19" borderId="38" xfId="1" applyFont="1" applyFill="1" applyBorder="1" applyAlignment="1">
      <alignment horizontal="left" vertical="center" wrapText="1"/>
    </xf>
    <xf numFmtId="0" fontId="13" fillId="19" borderId="39" xfId="1" applyFont="1" applyFill="1" applyBorder="1" applyAlignment="1">
      <alignment horizontal="left" vertical="center" wrapText="1"/>
    </xf>
    <xf numFmtId="0" fontId="13" fillId="19" borderId="33" xfId="1" applyFont="1" applyFill="1" applyBorder="1" applyAlignment="1">
      <alignment horizontal="left" vertical="center" wrapText="1"/>
    </xf>
    <xf numFmtId="0" fontId="12" fillId="15" borderId="19" xfId="1" applyFont="1" applyFill="1" applyBorder="1" applyAlignment="1">
      <alignment horizontal="left" vertical="center"/>
    </xf>
    <xf numFmtId="0" fontId="12" fillId="15" borderId="20" xfId="1" applyFont="1" applyFill="1" applyBorder="1" applyAlignment="1">
      <alignment horizontal="left" vertical="center"/>
    </xf>
    <xf numFmtId="0" fontId="12" fillId="15" borderId="21" xfId="1" applyFont="1" applyFill="1" applyBorder="1" applyAlignment="1">
      <alignment horizontal="left" vertical="center"/>
    </xf>
    <xf numFmtId="0" fontId="13" fillId="19" borderId="25" xfId="1" applyFont="1" applyFill="1" applyBorder="1" applyAlignment="1">
      <alignment horizontal="left" vertical="center" wrapText="1"/>
    </xf>
    <xf numFmtId="0" fontId="13" fillId="19" borderId="24" xfId="1" applyFont="1" applyFill="1" applyBorder="1" applyAlignment="1">
      <alignment horizontal="left" vertical="center" wrapText="1"/>
    </xf>
    <xf numFmtId="0" fontId="13" fillId="19" borderId="28" xfId="1" applyFont="1" applyFill="1" applyBorder="1" applyAlignment="1">
      <alignment horizontal="left" vertical="center" wrapText="1"/>
    </xf>
    <xf numFmtId="1" fontId="13" fillId="20" borderId="16" xfId="1" applyNumberFormat="1" applyFont="1" applyFill="1" applyBorder="1" applyAlignment="1">
      <alignment horizontal="center" vertical="center" wrapText="1"/>
    </xf>
    <xf numFmtId="0" fontId="13" fillId="20" borderId="28" xfId="1" applyFont="1" applyFill="1" applyBorder="1" applyAlignment="1">
      <alignment horizontal="center" vertical="center" wrapText="1"/>
    </xf>
    <xf numFmtId="0" fontId="2" fillId="16" borderId="19" xfId="1" applyFont="1" applyFill="1" applyBorder="1" applyAlignment="1">
      <alignment horizontal="left" vertical="center" wrapText="1"/>
    </xf>
    <xf numFmtId="0" fontId="2" fillId="16" borderId="20" xfId="1" applyFont="1" applyFill="1" applyBorder="1" applyAlignment="1">
      <alignment horizontal="left" vertical="center" wrapText="1"/>
    </xf>
    <xf numFmtId="0" fontId="2" fillId="16" borderId="21" xfId="1" applyFont="1" applyFill="1" applyBorder="1" applyAlignment="1">
      <alignment horizontal="left" vertical="center" wrapText="1"/>
    </xf>
    <xf numFmtId="0" fontId="13" fillId="19" borderId="19" xfId="1" applyFont="1" applyFill="1" applyBorder="1" applyAlignment="1">
      <alignment horizontal="center" vertical="center" wrapText="1"/>
    </xf>
    <xf numFmtId="0" fontId="13" fillId="19" borderId="49" xfId="1" applyFont="1" applyFill="1" applyBorder="1" applyAlignment="1">
      <alignment horizontal="center" vertical="center" wrapText="1"/>
    </xf>
    <xf numFmtId="0" fontId="13" fillId="19" borderId="20" xfId="1" applyFont="1" applyFill="1" applyBorder="1" applyAlignment="1">
      <alignment horizontal="center" vertical="center" wrapText="1"/>
    </xf>
    <xf numFmtId="0" fontId="13" fillId="19" borderId="21" xfId="1" applyFont="1" applyFill="1" applyBorder="1" applyAlignment="1">
      <alignment horizontal="center" vertical="center" wrapText="1"/>
    </xf>
    <xf numFmtId="0" fontId="12" fillId="18" borderId="54" xfId="1" applyFont="1" applyFill="1" applyBorder="1" applyAlignment="1">
      <alignment horizontal="left" vertical="center" wrapText="1"/>
    </xf>
    <xf numFmtId="0" fontId="12" fillId="18" borderId="35" xfId="1" applyFont="1" applyFill="1" applyBorder="1" applyAlignment="1">
      <alignment horizontal="left" vertical="center" wrapText="1"/>
    </xf>
    <xf numFmtId="0" fontId="12" fillId="18" borderId="55" xfId="1" applyFont="1" applyFill="1" applyBorder="1" applyAlignment="1">
      <alignment horizontal="left" vertical="center" wrapText="1"/>
    </xf>
    <xf numFmtId="0" fontId="13" fillId="19" borderId="53" xfId="1" applyFont="1" applyFill="1" applyBorder="1" applyAlignment="1">
      <alignment horizontal="center" vertical="center" wrapText="1"/>
    </xf>
    <xf numFmtId="0" fontId="13" fillId="19" borderId="60" xfId="1" applyFont="1" applyFill="1" applyBorder="1" applyAlignment="1">
      <alignment horizontal="center" vertical="center" wrapText="1"/>
    </xf>
    <xf numFmtId="0" fontId="10" fillId="0" borderId="44" xfId="1" applyFont="1" applyBorder="1" applyAlignment="1">
      <alignment horizontal="center" vertical="center" wrapText="1"/>
    </xf>
    <xf numFmtId="0" fontId="10" fillId="0" borderId="45" xfId="1" applyFont="1" applyBorder="1" applyAlignment="1">
      <alignment horizontal="center" vertical="center" wrapText="1"/>
    </xf>
    <xf numFmtId="0" fontId="10" fillId="0" borderId="50" xfId="1" applyFont="1" applyBorder="1" applyAlignment="1">
      <alignment horizontal="center" wrapText="1"/>
    </xf>
    <xf numFmtId="0" fontId="10" fillId="0" borderId="31" xfId="1" applyFont="1" applyBorder="1" applyAlignment="1">
      <alignment horizontal="center" wrapText="1"/>
    </xf>
    <xf numFmtId="0" fontId="10" fillId="17" borderId="42" xfId="1" applyFont="1" applyFill="1" applyBorder="1" applyAlignment="1">
      <alignment horizontal="center" textRotation="90" wrapText="1"/>
    </xf>
    <xf numFmtId="0" fontId="10" fillId="17" borderId="43" xfId="1" applyFont="1" applyFill="1" applyBorder="1" applyAlignment="1">
      <alignment horizontal="center" textRotation="90" wrapText="1"/>
    </xf>
    <xf numFmtId="0" fontId="10" fillId="17" borderId="31" xfId="1" applyFont="1" applyFill="1" applyBorder="1" applyAlignment="1">
      <alignment horizontal="center" textRotation="90" wrapText="1"/>
    </xf>
    <xf numFmtId="0" fontId="10" fillId="17" borderId="33" xfId="1" applyFont="1" applyFill="1" applyBorder="1" applyAlignment="1">
      <alignment horizontal="center" textRotation="90" wrapText="1"/>
    </xf>
    <xf numFmtId="0" fontId="10" fillId="18" borderId="19" xfId="1" applyFont="1" applyFill="1" applyBorder="1" applyAlignment="1">
      <alignment horizontal="center" vertical="center" wrapText="1"/>
    </xf>
    <xf numFmtId="0" fontId="10" fillId="18" borderId="20" xfId="1" applyFont="1" applyFill="1" applyBorder="1" applyAlignment="1">
      <alignment horizontal="center" vertical="center" wrapText="1"/>
    </xf>
    <xf numFmtId="0" fontId="10" fillId="18" borderId="21" xfId="1" applyFont="1" applyFill="1" applyBorder="1" applyAlignment="1">
      <alignment horizontal="center" vertical="center" wrapText="1"/>
    </xf>
    <xf numFmtId="0" fontId="26" fillId="13" borderId="108" xfId="0" applyFont="1" applyFill="1" applyBorder="1" applyAlignment="1">
      <alignment horizontal="left"/>
    </xf>
    <xf numFmtId="0" fontId="26" fillId="13" borderId="92" xfId="0" applyFont="1" applyFill="1" applyBorder="1" applyAlignment="1">
      <alignment horizontal="left"/>
    </xf>
    <xf numFmtId="0" fontId="26" fillId="13" borderId="98" xfId="0" applyFont="1" applyFill="1" applyBorder="1" applyAlignment="1">
      <alignment horizontal="left"/>
    </xf>
    <xf numFmtId="0" fontId="26" fillId="11" borderId="84" xfId="0" applyFont="1" applyFill="1" applyBorder="1" applyAlignment="1">
      <alignment horizontal="left"/>
    </xf>
    <xf numFmtId="0" fontId="26" fillId="11" borderId="85" xfId="0" applyFont="1" applyFill="1" applyBorder="1" applyAlignment="1">
      <alignment horizontal="left"/>
    </xf>
    <xf numFmtId="0" fontId="26" fillId="11" borderId="69" xfId="0" applyFont="1" applyFill="1" applyBorder="1" applyAlignment="1">
      <alignment horizontal="left"/>
    </xf>
    <xf numFmtId="0" fontId="26" fillId="11" borderId="109" xfId="0" applyFont="1" applyFill="1" applyBorder="1" applyAlignment="1">
      <alignment horizontal="left"/>
    </xf>
    <xf numFmtId="0" fontId="26" fillId="11" borderId="100" xfId="0" applyFont="1" applyFill="1" applyBorder="1" applyAlignment="1">
      <alignment horizontal="left"/>
    </xf>
    <xf numFmtId="0" fontId="26" fillId="11" borderId="110" xfId="0" applyFont="1" applyFill="1" applyBorder="1" applyAlignment="1">
      <alignment horizontal="left"/>
    </xf>
    <xf numFmtId="0" fontId="34" fillId="0" borderId="0" xfId="1" applyFont="1"/>
  </cellXfs>
  <cellStyles count="2">
    <cellStyle name="Excel Built-in Explanatory Text" xfId="1"/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B3CAC7"/>
      <rgbColor rgb="00993366"/>
      <rgbColor rgb="00FDEADA"/>
      <rgbColor rgb="00DDDDDD"/>
      <rgbColor rgb="00660066"/>
      <rgbColor rgb="00CCCCCC"/>
      <rgbColor rgb="000066CC"/>
      <rgbColor rgb="00C6D9F1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9D9D9"/>
      <rgbColor rgb="00D7E4BD"/>
      <rgbColor rgb="00C3D69B"/>
      <rgbColor rgb="00B7DEE8"/>
      <rgbColor rgb="00E6B9B8"/>
      <rgbColor rgb="00BFBFBF"/>
      <rgbColor rgb="00FCD5B5"/>
      <rgbColor rgb="003366FF"/>
      <rgbColor rgb="0033CCCC"/>
      <rgbColor rgb="0099CC00"/>
      <rgbColor rgb="00FFCC00"/>
      <rgbColor rgb="00FF9900"/>
      <rgbColor rgb="00FF6600"/>
      <rgbColor rgb="00666699"/>
      <rgbColor rgb="00B2B2B2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1F0FF"/>
      <color rgb="FFEFF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10"/>
  <sheetViews>
    <sheetView zoomScaleNormal="100" workbookViewId="0">
      <selection activeCell="I16" sqref="I16"/>
    </sheetView>
  </sheetViews>
  <sheetFormatPr defaultColWidth="9.140625" defaultRowHeight="11.25" x14ac:dyDescent="0.2"/>
  <cols>
    <col min="1" max="1" width="4.140625" style="151" customWidth="1"/>
    <col min="2" max="2" width="26.7109375" style="171" customWidth="1"/>
    <col min="3" max="3" width="11.7109375" style="171" customWidth="1"/>
    <col min="4" max="6" width="8.7109375" style="171" customWidth="1"/>
    <col min="7" max="7" width="8.7109375" style="151" customWidth="1"/>
    <col min="8" max="16384" width="9.140625" style="150"/>
  </cols>
  <sheetData>
    <row r="1" spans="1:9" ht="27.75" customHeight="1" thickBot="1" x14ac:dyDescent="0.25">
      <c r="A1" s="145"/>
      <c r="B1" s="146" t="s">
        <v>106</v>
      </c>
      <c r="C1" s="147"/>
      <c r="D1" s="147"/>
      <c r="E1" s="147"/>
      <c r="F1" s="147"/>
      <c r="G1" s="145"/>
      <c r="H1" s="148"/>
      <c r="I1" s="149"/>
    </row>
    <row r="2" spans="1:9" ht="15.75" customHeight="1" x14ac:dyDescent="0.2">
      <c r="B2" s="397" t="s">
        <v>78</v>
      </c>
      <c r="C2" s="398"/>
      <c r="D2" s="398"/>
      <c r="E2" s="398"/>
      <c r="F2" s="398"/>
      <c r="G2" s="399"/>
    </row>
    <row r="3" spans="1:9" ht="26.25" customHeight="1" x14ac:dyDescent="0.2">
      <c r="A3" s="152" t="s">
        <v>79</v>
      </c>
      <c r="B3" s="153" t="s">
        <v>80</v>
      </c>
      <c r="C3" s="154" t="s">
        <v>81</v>
      </c>
      <c r="D3" s="387" t="s">
        <v>82</v>
      </c>
      <c r="E3" s="388"/>
      <c r="F3" s="155" t="s">
        <v>83</v>
      </c>
      <c r="G3" s="156" t="s">
        <v>84</v>
      </c>
    </row>
    <row r="4" spans="1:9" ht="21.75" customHeight="1" x14ac:dyDescent="0.2">
      <c r="A4" s="157">
        <v>1</v>
      </c>
      <c r="B4" s="158" t="s">
        <v>47</v>
      </c>
      <c r="C4" s="159" t="s">
        <v>86</v>
      </c>
      <c r="D4" s="160"/>
      <c r="E4" s="160" t="s">
        <v>85</v>
      </c>
      <c r="F4" s="160">
        <v>15</v>
      </c>
      <c r="G4" s="161">
        <v>1</v>
      </c>
    </row>
    <row r="5" spans="1:9" ht="21.75" customHeight="1" x14ac:dyDescent="0.2">
      <c r="A5" s="157">
        <v>2</v>
      </c>
      <c r="B5" s="158" t="s">
        <v>103</v>
      </c>
      <c r="C5" s="159" t="s">
        <v>146</v>
      </c>
      <c r="D5" s="160"/>
      <c r="E5" s="160" t="s">
        <v>85</v>
      </c>
      <c r="F5" s="160">
        <v>15</v>
      </c>
      <c r="G5" s="161">
        <v>1</v>
      </c>
    </row>
    <row r="6" spans="1:9" ht="21.75" customHeight="1" x14ac:dyDescent="0.2">
      <c r="A6" s="157">
        <v>3</v>
      </c>
      <c r="B6" s="158" t="s">
        <v>118</v>
      </c>
      <c r="C6" s="159" t="s">
        <v>86</v>
      </c>
      <c r="D6" s="160" t="s">
        <v>87</v>
      </c>
      <c r="E6" s="160"/>
      <c r="F6" s="160">
        <v>15</v>
      </c>
      <c r="G6" s="161">
        <v>2</v>
      </c>
    </row>
    <row r="7" spans="1:9" ht="21.75" customHeight="1" x14ac:dyDescent="0.2">
      <c r="A7" s="157">
        <v>4</v>
      </c>
      <c r="B7" s="158" t="s">
        <v>119</v>
      </c>
      <c r="C7" s="159" t="s">
        <v>146</v>
      </c>
      <c r="D7" s="160"/>
      <c r="E7" s="160" t="s">
        <v>85</v>
      </c>
      <c r="F7" s="160">
        <v>30</v>
      </c>
      <c r="G7" s="161">
        <v>2</v>
      </c>
    </row>
    <row r="8" spans="1:9" ht="21.75" customHeight="1" x14ac:dyDescent="0.2">
      <c r="A8" s="157">
        <v>5</v>
      </c>
      <c r="B8" s="158" t="s">
        <v>128</v>
      </c>
      <c r="C8" s="159" t="s">
        <v>133</v>
      </c>
      <c r="D8" s="160"/>
      <c r="E8" s="159" t="s">
        <v>85</v>
      </c>
      <c r="F8" s="160">
        <v>45</v>
      </c>
      <c r="G8" s="161">
        <v>3</v>
      </c>
    </row>
    <row r="9" spans="1:9" ht="21.75" customHeight="1" x14ac:dyDescent="0.2">
      <c r="A9" s="157">
        <v>6</v>
      </c>
      <c r="B9" s="158" t="s">
        <v>122</v>
      </c>
      <c r="C9" s="159" t="s">
        <v>133</v>
      </c>
      <c r="D9" s="160"/>
      <c r="E9" s="159" t="s">
        <v>85</v>
      </c>
      <c r="F9" s="160">
        <v>30</v>
      </c>
      <c r="G9" s="161">
        <v>2</v>
      </c>
    </row>
    <row r="10" spans="1:9" ht="21.75" customHeight="1" x14ac:dyDescent="0.2">
      <c r="A10" s="157">
        <v>7</v>
      </c>
      <c r="B10" s="162" t="s">
        <v>121</v>
      </c>
      <c r="C10" s="163" t="s">
        <v>146</v>
      </c>
      <c r="D10" s="160"/>
      <c r="E10" s="159" t="s">
        <v>85</v>
      </c>
      <c r="F10" s="160">
        <v>30</v>
      </c>
      <c r="G10" s="161">
        <v>2</v>
      </c>
    </row>
    <row r="11" spans="1:9" ht="21.75" customHeight="1" x14ac:dyDescent="0.2">
      <c r="A11" s="157">
        <v>8</v>
      </c>
      <c r="B11" s="162" t="s">
        <v>151</v>
      </c>
      <c r="C11" s="163" t="s">
        <v>147</v>
      </c>
      <c r="D11" s="160"/>
      <c r="E11" s="159" t="s">
        <v>87</v>
      </c>
      <c r="F11" s="160">
        <v>30</v>
      </c>
      <c r="G11" s="161">
        <v>3</v>
      </c>
    </row>
    <row r="12" spans="1:9" ht="21.75" customHeight="1" x14ac:dyDescent="0.2">
      <c r="A12" s="157">
        <v>9</v>
      </c>
      <c r="B12" s="162" t="s">
        <v>109</v>
      </c>
      <c r="C12" s="163" t="s">
        <v>147</v>
      </c>
      <c r="D12" s="160"/>
      <c r="E12" s="159" t="s">
        <v>85</v>
      </c>
      <c r="F12" s="160">
        <v>45</v>
      </c>
      <c r="G12" s="161">
        <v>3</v>
      </c>
    </row>
    <row r="13" spans="1:9" ht="21.75" customHeight="1" x14ac:dyDescent="0.2">
      <c r="A13" s="157">
        <v>10</v>
      </c>
      <c r="B13" s="158" t="s">
        <v>139</v>
      </c>
      <c r="C13" s="163" t="s">
        <v>147</v>
      </c>
      <c r="D13" s="164"/>
      <c r="E13" s="160" t="s">
        <v>85</v>
      </c>
      <c r="F13" s="160">
        <v>30</v>
      </c>
      <c r="G13" s="161">
        <v>2</v>
      </c>
    </row>
    <row r="14" spans="1:9" ht="21.75" customHeight="1" x14ac:dyDescent="0.2">
      <c r="A14" s="157">
        <v>11</v>
      </c>
      <c r="B14" s="162" t="s">
        <v>112</v>
      </c>
      <c r="C14" s="163" t="s">
        <v>147</v>
      </c>
      <c r="D14" s="160"/>
      <c r="E14" s="159" t="s">
        <v>85</v>
      </c>
      <c r="F14" s="160">
        <v>30</v>
      </c>
      <c r="G14" s="161">
        <v>2</v>
      </c>
    </row>
    <row r="15" spans="1:9" ht="21.75" customHeight="1" x14ac:dyDescent="0.2">
      <c r="A15" s="157">
        <v>12</v>
      </c>
      <c r="B15" s="158" t="s">
        <v>136</v>
      </c>
      <c r="C15" s="163" t="s">
        <v>147</v>
      </c>
      <c r="D15" s="164"/>
      <c r="E15" s="160" t="s">
        <v>85</v>
      </c>
      <c r="F15" s="160">
        <v>45</v>
      </c>
      <c r="G15" s="161">
        <v>3</v>
      </c>
    </row>
    <row r="16" spans="1:9" ht="21.75" customHeight="1" x14ac:dyDescent="0.2">
      <c r="A16" s="157">
        <v>13</v>
      </c>
      <c r="B16" s="158" t="s">
        <v>148</v>
      </c>
      <c r="C16" s="163" t="s">
        <v>146</v>
      </c>
      <c r="D16" s="164"/>
      <c r="E16" s="160" t="s">
        <v>85</v>
      </c>
      <c r="F16" s="160">
        <v>30</v>
      </c>
      <c r="G16" s="161">
        <v>2</v>
      </c>
    </row>
    <row r="17" spans="1:7" ht="21.75" customHeight="1" x14ac:dyDescent="0.2">
      <c r="A17" s="157">
        <v>14</v>
      </c>
      <c r="B17" s="158" t="s">
        <v>97</v>
      </c>
      <c r="C17" s="163" t="s">
        <v>146</v>
      </c>
      <c r="D17" s="164"/>
      <c r="E17" s="160" t="s">
        <v>85</v>
      </c>
      <c r="F17" s="160">
        <v>30</v>
      </c>
      <c r="G17" s="161">
        <v>2</v>
      </c>
    </row>
    <row r="18" spans="1:7" ht="21.75" customHeight="1" x14ac:dyDescent="0.2">
      <c r="A18" s="157"/>
      <c r="B18" s="395" t="s">
        <v>89</v>
      </c>
      <c r="C18" s="396"/>
      <c r="D18" s="396"/>
      <c r="E18" s="396"/>
      <c r="F18" s="186">
        <f>SUM(F4:F17)</f>
        <v>420</v>
      </c>
      <c r="G18" s="187">
        <f>SUM(G4:G17)</f>
        <v>30</v>
      </c>
    </row>
    <row r="19" spans="1:7" ht="21.75" customHeight="1" x14ac:dyDescent="0.2">
      <c r="A19" s="157"/>
      <c r="B19" s="395" t="s">
        <v>90</v>
      </c>
      <c r="C19" s="396"/>
      <c r="D19" s="396"/>
      <c r="E19" s="396"/>
      <c r="F19" s="396"/>
      <c r="G19" s="165">
        <v>8</v>
      </c>
    </row>
    <row r="20" spans="1:7" ht="21.75" customHeight="1" x14ac:dyDescent="0.2">
      <c r="A20" s="166"/>
      <c r="B20" s="384" t="s">
        <v>91</v>
      </c>
      <c r="C20" s="385"/>
      <c r="D20" s="385"/>
      <c r="E20" s="385"/>
      <c r="F20" s="385"/>
      <c r="G20" s="386"/>
    </row>
    <row r="21" spans="1:7" ht="21.75" customHeight="1" x14ac:dyDescent="0.2">
      <c r="A21" s="152" t="s">
        <v>79</v>
      </c>
      <c r="B21" s="167" t="s">
        <v>80</v>
      </c>
      <c r="C21" s="168" t="s">
        <v>81</v>
      </c>
      <c r="D21" s="387" t="s">
        <v>82</v>
      </c>
      <c r="E21" s="388"/>
      <c r="F21" s="169" t="s">
        <v>83</v>
      </c>
      <c r="G21" s="170" t="s">
        <v>84</v>
      </c>
    </row>
    <row r="22" spans="1:7" ht="21.75" customHeight="1" x14ac:dyDescent="0.2">
      <c r="A22" s="157" t="s">
        <v>3</v>
      </c>
      <c r="B22" s="158" t="s">
        <v>101</v>
      </c>
      <c r="C22" s="159" t="s">
        <v>133</v>
      </c>
      <c r="D22" s="160"/>
      <c r="E22" s="160" t="s">
        <v>85</v>
      </c>
      <c r="F22" s="160">
        <v>30</v>
      </c>
      <c r="G22" s="161">
        <v>2</v>
      </c>
    </row>
    <row r="23" spans="1:7" ht="21.75" customHeight="1" x14ac:dyDescent="0.2">
      <c r="A23" s="157" t="s">
        <v>4</v>
      </c>
      <c r="B23" s="158" t="s">
        <v>128</v>
      </c>
      <c r="C23" s="159" t="s">
        <v>133</v>
      </c>
      <c r="D23" s="160"/>
      <c r="E23" s="160" t="s">
        <v>85</v>
      </c>
      <c r="F23" s="160">
        <v>45</v>
      </c>
      <c r="G23" s="161">
        <v>3</v>
      </c>
    </row>
    <row r="24" spans="1:7" ht="22.5" customHeight="1" x14ac:dyDescent="0.2">
      <c r="A24" s="157" t="s">
        <v>5</v>
      </c>
      <c r="B24" s="158" t="s">
        <v>122</v>
      </c>
      <c r="C24" s="163" t="s">
        <v>133</v>
      </c>
      <c r="D24" s="164"/>
      <c r="E24" s="159" t="s">
        <v>85</v>
      </c>
      <c r="F24" s="160">
        <v>15</v>
      </c>
      <c r="G24" s="161">
        <v>1</v>
      </c>
    </row>
    <row r="25" spans="1:7" ht="21.75" customHeight="1" x14ac:dyDescent="0.2">
      <c r="A25" s="157" t="s">
        <v>6</v>
      </c>
      <c r="B25" s="162" t="s">
        <v>121</v>
      </c>
      <c r="C25" s="159" t="s">
        <v>146</v>
      </c>
      <c r="D25" s="160"/>
      <c r="E25" s="160" t="s">
        <v>85</v>
      </c>
      <c r="F25" s="160">
        <v>30</v>
      </c>
      <c r="G25" s="161">
        <v>2</v>
      </c>
    </row>
    <row r="26" spans="1:7" ht="21.75" customHeight="1" x14ac:dyDescent="0.2">
      <c r="A26" s="157" t="s">
        <v>7</v>
      </c>
      <c r="B26" s="162" t="s">
        <v>142</v>
      </c>
      <c r="C26" s="159" t="s">
        <v>133</v>
      </c>
      <c r="D26" s="160"/>
      <c r="E26" s="160" t="s">
        <v>85</v>
      </c>
      <c r="F26" s="160">
        <v>30</v>
      </c>
      <c r="G26" s="161">
        <v>2</v>
      </c>
    </row>
    <row r="27" spans="1:7" ht="49.15" customHeight="1" x14ac:dyDescent="0.2">
      <c r="A27" s="157" t="s">
        <v>8</v>
      </c>
      <c r="B27" s="158" t="s">
        <v>141</v>
      </c>
      <c r="C27" s="159" t="s">
        <v>147</v>
      </c>
      <c r="D27" s="160"/>
      <c r="E27" s="159" t="s">
        <v>85</v>
      </c>
      <c r="F27" s="160">
        <v>30</v>
      </c>
      <c r="G27" s="161">
        <v>2</v>
      </c>
    </row>
    <row r="28" spans="1:7" ht="21.75" customHeight="1" x14ac:dyDescent="0.2">
      <c r="A28" s="157" t="s">
        <v>9</v>
      </c>
      <c r="B28" s="162" t="s">
        <v>109</v>
      </c>
      <c r="C28" s="159" t="s">
        <v>147</v>
      </c>
      <c r="D28" s="160" t="s">
        <v>87</v>
      </c>
      <c r="E28" s="159" t="s">
        <v>85</v>
      </c>
      <c r="F28" s="160">
        <v>45</v>
      </c>
      <c r="G28" s="161">
        <v>3</v>
      </c>
    </row>
    <row r="29" spans="1:7" ht="21.75" customHeight="1" x14ac:dyDescent="0.2">
      <c r="A29" s="157" t="s">
        <v>44</v>
      </c>
      <c r="B29" s="162" t="s">
        <v>139</v>
      </c>
      <c r="C29" s="163" t="s">
        <v>147</v>
      </c>
      <c r="D29" s="160"/>
      <c r="E29" s="159" t="s">
        <v>85</v>
      </c>
      <c r="F29" s="160">
        <v>30</v>
      </c>
      <c r="G29" s="161">
        <v>2</v>
      </c>
    </row>
    <row r="30" spans="1:7" ht="21.75" customHeight="1" x14ac:dyDescent="0.2">
      <c r="A30" s="157" t="s">
        <v>10</v>
      </c>
      <c r="B30" s="158" t="s">
        <v>112</v>
      </c>
      <c r="C30" s="159" t="s">
        <v>147</v>
      </c>
      <c r="D30" s="160"/>
      <c r="E30" s="159" t="s">
        <v>85</v>
      </c>
      <c r="F30" s="160">
        <v>30</v>
      </c>
      <c r="G30" s="161">
        <v>2</v>
      </c>
    </row>
    <row r="31" spans="1:7" ht="21.75" customHeight="1" x14ac:dyDescent="0.2">
      <c r="A31" s="157" t="s">
        <v>11</v>
      </c>
      <c r="B31" s="162" t="s">
        <v>136</v>
      </c>
      <c r="C31" s="163" t="s">
        <v>147</v>
      </c>
      <c r="D31" s="160" t="s">
        <v>87</v>
      </c>
      <c r="E31" s="159" t="s">
        <v>85</v>
      </c>
      <c r="F31" s="160">
        <v>45</v>
      </c>
      <c r="G31" s="161">
        <v>3</v>
      </c>
    </row>
    <row r="32" spans="1:7" ht="21.75" customHeight="1" x14ac:dyDescent="0.2">
      <c r="A32" s="157" t="s">
        <v>12</v>
      </c>
      <c r="B32" s="158" t="s">
        <v>102</v>
      </c>
      <c r="C32" s="159" t="s">
        <v>88</v>
      </c>
      <c r="D32" s="160"/>
      <c r="E32" s="159" t="s">
        <v>85</v>
      </c>
      <c r="F32" s="160" t="s">
        <v>154</v>
      </c>
      <c r="G32" s="161">
        <v>3</v>
      </c>
    </row>
    <row r="33" spans="1:7" ht="41.45" customHeight="1" x14ac:dyDescent="0.2">
      <c r="A33" s="157" t="s">
        <v>13</v>
      </c>
      <c r="B33" s="162" t="s">
        <v>156</v>
      </c>
      <c r="C33" s="163" t="s">
        <v>146</v>
      </c>
      <c r="D33" s="160"/>
      <c r="E33" s="159" t="s">
        <v>85</v>
      </c>
      <c r="F33" s="160">
        <v>45</v>
      </c>
      <c r="G33" s="161">
        <v>3</v>
      </c>
    </row>
    <row r="34" spans="1:7" ht="21.75" customHeight="1" x14ac:dyDescent="0.2">
      <c r="A34" s="157" t="s">
        <v>14</v>
      </c>
      <c r="B34" s="158" t="s">
        <v>77</v>
      </c>
      <c r="C34" s="159" t="s">
        <v>99</v>
      </c>
      <c r="D34" s="160"/>
      <c r="E34" s="159" t="s">
        <v>85</v>
      </c>
      <c r="F34" s="160">
        <v>30</v>
      </c>
      <c r="G34" s="161">
        <v>2</v>
      </c>
    </row>
    <row r="35" spans="1:7" ht="21.75" customHeight="1" x14ac:dyDescent="0.2">
      <c r="A35" s="157"/>
      <c r="B35" s="395" t="s">
        <v>161</v>
      </c>
      <c r="C35" s="396"/>
      <c r="D35" s="396"/>
      <c r="E35" s="396"/>
      <c r="F35" s="172">
        <f>SUM(F22:F34)</f>
        <v>405</v>
      </c>
      <c r="G35" s="173">
        <f>SUM(G22:G34)</f>
        <v>30</v>
      </c>
    </row>
    <row r="36" spans="1:7" ht="21.75" customHeight="1" x14ac:dyDescent="0.2">
      <c r="A36" s="157"/>
      <c r="B36" s="395" t="s">
        <v>90</v>
      </c>
      <c r="C36" s="396"/>
      <c r="D36" s="396"/>
      <c r="E36" s="396"/>
      <c r="F36" s="396"/>
      <c r="G36" s="174">
        <v>8</v>
      </c>
    </row>
    <row r="37" spans="1:7" ht="21.75" customHeight="1" x14ac:dyDescent="0.2">
      <c r="A37" s="175"/>
      <c r="B37" s="384" t="s">
        <v>92</v>
      </c>
      <c r="C37" s="385"/>
      <c r="D37" s="385"/>
      <c r="E37" s="385"/>
      <c r="F37" s="385"/>
      <c r="G37" s="386"/>
    </row>
    <row r="38" spans="1:7" ht="21.75" customHeight="1" x14ac:dyDescent="0.2">
      <c r="A38" s="152" t="s">
        <v>79</v>
      </c>
      <c r="B38" s="176" t="s">
        <v>80</v>
      </c>
      <c r="C38" s="154" t="s">
        <v>81</v>
      </c>
      <c r="D38" s="387" t="s">
        <v>82</v>
      </c>
      <c r="E38" s="388"/>
      <c r="F38" s="177" t="s">
        <v>83</v>
      </c>
      <c r="G38" s="178" t="s">
        <v>84</v>
      </c>
    </row>
    <row r="39" spans="1:7" ht="21.75" customHeight="1" x14ac:dyDescent="0.2">
      <c r="A39" s="226" t="s">
        <v>3</v>
      </c>
      <c r="B39" s="158" t="s">
        <v>101</v>
      </c>
      <c r="C39" s="159" t="s">
        <v>133</v>
      </c>
      <c r="D39" s="160" t="s">
        <v>87</v>
      </c>
      <c r="E39" s="159"/>
      <c r="F39" s="160">
        <v>30</v>
      </c>
      <c r="G39" s="161">
        <v>3</v>
      </c>
    </row>
    <row r="40" spans="1:7" ht="21.75" customHeight="1" x14ac:dyDescent="0.2">
      <c r="A40" s="226" t="s">
        <v>4</v>
      </c>
      <c r="B40" s="158" t="s">
        <v>134</v>
      </c>
      <c r="C40" s="159" t="s">
        <v>133</v>
      </c>
      <c r="D40" s="160" t="s">
        <v>87</v>
      </c>
      <c r="E40" s="159"/>
      <c r="F40" s="160">
        <v>30</v>
      </c>
      <c r="G40" s="161">
        <v>2</v>
      </c>
    </row>
    <row r="41" spans="1:7" s="171" customFormat="1" ht="26.25" customHeight="1" x14ac:dyDescent="0.2">
      <c r="A41" s="226" t="s">
        <v>5</v>
      </c>
      <c r="B41" s="158" t="s">
        <v>122</v>
      </c>
      <c r="C41" s="159" t="s">
        <v>133</v>
      </c>
      <c r="D41" s="160"/>
      <c r="E41" s="160" t="s">
        <v>85</v>
      </c>
      <c r="F41" s="160">
        <v>15</v>
      </c>
      <c r="G41" s="161">
        <v>1</v>
      </c>
    </row>
    <row r="42" spans="1:7" s="171" customFormat="1" ht="26.25" customHeight="1" x14ac:dyDescent="0.2">
      <c r="A42" s="226" t="s">
        <v>6</v>
      </c>
      <c r="B42" s="158" t="s">
        <v>142</v>
      </c>
      <c r="C42" s="159" t="s">
        <v>133</v>
      </c>
      <c r="D42" s="160"/>
      <c r="E42" s="160" t="s">
        <v>85</v>
      </c>
      <c r="F42" s="160">
        <v>30</v>
      </c>
      <c r="G42" s="161">
        <v>2</v>
      </c>
    </row>
    <row r="43" spans="1:7" ht="36" customHeight="1" x14ac:dyDescent="0.2">
      <c r="A43" s="226" t="s">
        <v>7</v>
      </c>
      <c r="B43" s="158" t="s">
        <v>137</v>
      </c>
      <c r="C43" s="159" t="s">
        <v>147</v>
      </c>
      <c r="D43" s="160" t="s">
        <v>87</v>
      </c>
      <c r="E43" s="159" t="s">
        <v>85</v>
      </c>
      <c r="F43" s="160">
        <v>30</v>
      </c>
      <c r="G43" s="161">
        <v>3</v>
      </c>
    </row>
    <row r="44" spans="1:7" ht="18.75" customHeight="1" x14ac:dyDescent="0.2">
      <c r="A44" s="226" t="s">
        <v>8</v>
      </c>
      <c r="B44" s="158" t="s">
        <v>102</v>
      </c>
      <c r="C44" s="159" t="s">
        <v>88</v>
      </c>
      <c r="D44" s="160"/>
      <c r="E44" s="159" t="s">
        <v>85</v>
      </c>
      <c r="F44" s="160" t="s">
        <v>155</v>
      </c>
      <c r="G44" s="161">
        <v>6</v>
      </c>
    </row>
    <row r="45" spans="1:7" ht="26.25" customHeight="1" x14ac:dyDescent="0.2">
      <c r="A45" s="226" t="s">
        <v>9</v>
      </c>
      <c r="B45" s="158" t="s">
        <v>138</v>
      </c>
      <c r="C45" s="159" t="s">
        <v>146</v>
      </c>
      <c r="D45" s="160"/>
      <c r="E45" s="159" t="s">
        <v>85</v>
      </c>
      <c r="F45" s="160">
        <v>30</v>
      </c>
      <c r="G45" s="161">
        <v>2</v>
      </c>
    </row>
    <row r="46" spans="1:7" ht="26.25" customHeight="1" x14ac:dyDescent="0.2">
      <c r="A46" s="226" t="s">
        <v>44</v>
      </c>
      <c r="B46" s="162" t="s">
        <v>127</v>
      </c>
      <c r="C46" s="159" t="s">
        <v>147</v>
      </c>
      <c r="D46" s="160" t="s">
        <v>87</v>
      </c>
      <c r="E46" s="159" t="s">
        <v>85</v>
      </c>
      <c r="F46" s="160">
        <v>30</v>
      </c>
      <c r="G46" s="161">
        <v>3</v>
      </c>
    </row>
    <row r="47" spans="1:7" ht="21.75" customHeight="1" x14ac:dyDescent="0.2">
      <c r="A47" s="226" t="s">
        <v>10</v>
      </c>
      <c r="B47" s="162" t="s">
        <v>140</v>
      </c>
      <c r="C47" s="163" t="s">
        <v>146</v>
      </c>
      <c r="D47" s="179"/>
      <c r="E47" s="159" t="s">
        <v>85</v>
      </c>
      <c r="F47" s="179">
        <v>30</v>
      </c>
      <c r="G47" s="180">
        <v>2</v>
      </c>
    </row>
    <row r="48" spans="1:7" ht="21.75" customHeight="1" x14ac:dyDescent="0.2">
      <c r="A48" s="226" t="s">
        <v>11</v>
      </c>
      <c r="B48" s="158" t="s">
        <v>123</v>
      </c>
      <c r="C48" s="163" t="s">
        <v>146</v>
      </c>
      <c r="D48" s="164"/>
      <c r="E48" s="159" t="s">
        <v>85</v>
      </c>
      <c r="F48" s="160">
        <v>30</v>
      </c>
      <c r="G48" s="161">
        <v>2</v>
      </c>
    </row>
    <row r="49" spans="1:8" ht="21.75" customHeight="1" x14ac:dyDescent="0.2">
      <c r="A49" s="226" t="s">
        <v>12</v>
      </c>
      <c r="B49" s="158" t="s">
        <v>124</v>
      </c>
      <c r="C49" s="163" t="s">
        <v>146</v>
      </c>
      <c r="D49" s="164"/>
      <c r="E49" s="159" t="s">
        <v>85</v>
      </c>
      <c r="F49" s="160">
        <v>30</v>
      </c>
      <c r="G49" s="161">
        <v>2</v>
      </c>
      <c r="H49" s="171"/>
    </row>
    <row r="50" spans="1:8" ht="21.75" customHeight="1" x14ac:dyDescent="0.2">
      <c r="A50" s="226" t="s">
        <v>13</v>
      </c>
      <c r="B50" s="150" t="s">
        <v>77</v>
      </c>
      <c r="C50" s="163" t="s">
        <v>99</v>
      </c>
      <c r="D50" s="164"/>
      <c r="E50" s="159" t="s">
        <v>85</v>
      </c>
      <c r="F50" s="160">
        <v>30</v>
      </c>
      <c r="G50" s="161">
        <v>2</v>
      </c>
      <c r="H50" s="171"/>
    </row>
    <row r="51" spans="1:8" ht="21.75" customHeight="1" x14ac:dyDescent="0.2">
      <c r="B51" s="393" t="s">
        <v>93</v>
      </c>
      <c r="C51" s="394"/>
      <c r="D51" s="394"/>
      <c r="E51" s="394"/>
      <c r="F51" s="181">
        <f>SUM(F39:F50)</f>
        <v>315</v>
      </c>
      <c r="G51" s="219">
        <f>SUM(G39:G50)</f>
        <v>30</v>
      </c>
    </row>
    <row r="52" spans="1:8" ht="21.75" customHeight="1" x14ac:dyDescent="0.2">
      <c r="A52" s="157"/>
      <c r="B52" s="393" t="s">
        <v>90</v>
      </c>
      <c r="C52" s="394"/>
      <c r="D52" s="394"/>
      <c r="E52" s="394"/>
      <c r="F52" s="394"/>
      <c r="G52" s="183">
        <v>8</v>
      </c>
    </row>
    <row r="53" spans="1:8" ht="21.75" customHeight="1" x14ac:dyDescent="0.2">
      <c r="A53" s="175"/>
      <c r="B53" s="384" t="s">
        <v>94</v>
      </c>
      <c r="C53" s="385"/>
      <c r="D53" s="385"/>
      <c r="E53" s="385"/>
      <c r="F53" s="385"/>
      <c r="G53" s="386"/>
    </row>
    <row r="54" spans="1:8" ht="23.25" customHeight="1" x14ac:dyDescent="0.2">
      <c r="A54" s="152" t="s">
        <v>79</v>
      </c>
      <c r="B54" s="153" t="s">
        <v>80</v>
      </c>
      <c r="C54" s="154" t="s">
        <v>81</v>
      </c>
      <c r="D54" s="387" t="s">
        <v>82</v>
      </c>
      <c r="E54" s="388"/>
      <c r="F54" s="155" t="s">
        <v>83</v>
      </c>
      <c r="G54" s="156" t="s">
        <v>84</v>
      </c>
    </row>
    <row r="55" spans="1:8" ht="42.6" customHeight="1" x14ac:dyDescent="0.2">
      <c r="A55" s="157" t="s">
        <v>3</v>
      </c>
      <c r="B55" s="158" t="s">
        <v>132</v>
      </c>
      <c r="C55" s="159" t="s">
        <v>86</v>
      </c>
      <c r="D55" s="160"/>
      <c r="E55" s="160" t="s">
        <v>85</v>
      </c>
      <c r="F55" s="160">
        <v>15</v>
      </c>
      <c r="G55" s="161">
        <v>1</v>
      </c>
    </row>
    <row r="56" spans="1:8" ht="24.75" customHeight="1" x14ac:dyDescent="0.2">
      <c r="A56" s="226" t="s">
        <v>4</v>
      </c>
      <c r="B56" s="158" t="s">
        <v>125</v>
      </c>
      <c r="C56" s="159" t="s">
        <v>147</v>
      </c>
      <c r="D56" s="160"/>
      <c r="E56" s="159" t="s">
        <v>85</v>
      </c>
      <c r="F56" s="160">
        <v>30</v>
      </c>
      <c r="G56" s="161">
        <v>2</v>
      </c>
    </row>
    <row r="57" spans="1:8" ht="21.75" customHeight="1" x14ac:dyDescent="0.2">
      <c r="A57" s="157" t="s">
        <v>5</v>
      </c>
      <c r="B57" s="158" t="s">
        <v>149</v>
      </c>
      <c r="C57" s="159" t="s">
        <v>147</v>
      </c>
      <c r="D57" s="160"/>
      <c r="E57" s="159" t="s">
        <v>85</v>
      </c>
      <c r="F57" s="160">
        <v>30</v>
      </c>
      <c r="G57" s="161">
        <v>2</v>
      </c>
    </row>
    <row r="58" spans="1:8" ht="32.450000000000003" customHeight="1" x14ac:dyDescent="0.2">
      <c r="A58" s="226" t="s">
        <v>6</v>
      </c>
      <c r="B58" s="158" t="s">
        <v>143</v>
      </c>
      <c r="C58" s="159" t="s">
        <v>167</v>
      </c>
      <c r="D58" s="160"/>
      <c r="E58" s="159" t="s">
        <v>85</v>
      </c>
      <c r="F58" s="160">
        <v>45</v>
      </c>
      <c r="G58" s="161">
        <v>3</v>
      </c>
    </row>
    <row r="59" spans="1:8" ht="32.450000000000003" customHeight="1" x14ac:dyDescent="0.2">
      <c r="A59" s="157" t="s">
        <v>7</v>
      </c>
      <c r="B59" s="158" t="s">
        <v>126</v>
      </c>
      <c r="C59" s="159" t="s">
        <v>146</v>
      </c>
      <c r="D59" s="160"/>
      <c r="E59" s="159" t="s">
        <v>85</v>
      </c>
      <c r="F59" s="160">
        <v>15</v>
      </c>
      <c r="G59" s="161">
        <v>2</v>
      </c>
    </row>
    <row r="60" spans="1:8" ht="21.75" customHeight="1" x14ac:dyDescent="0.2">
      <c r="A60" s="226" t="s">
        <v>8</v>
      </c>
      <c r="B60" s="158" t="s">
        <v>117</v>
      </c>
      <c r="C60" s="159" t="s">
        <v>146</v>
      </c>
      <c r="D60" s="160"/>
      <c r="E60" s="160" t="s">
        <v>85</v>
      </c>
      <c r="F60" s="160">
        <v>30</v>
      </c>
      <c r="G60" s="161">
        <v>2</v>
      </c>
    </row>
    <row r="61" spans="1:8" ht="21.75" customHeight="1" x14ac:dyDescent="0.2">
      <c r="A61" s="157" t="s">
        <v>9</v>
      </c>
      <c r="B61" s="162" t="s">
        <v>153</v>
      </c>
      <c r="C61" s="163" t="s">
        <v>146</v>
      </c>
      <c r="D61" s="160"/>
      <c r="E61" s="160" t="s">
        <v>85</v>
      </c>
      <c r="F61" s="179">
        <v>15</v>
      </c>
      <c r="G61" s="180">
        <v>1</v>
      </c>
    </row>
    <row r="62" spans="1:8" ht="21.75" customHeight="1" x14ac:dyDescent="0.2">
      <c r="A62" s="226" t="s">
        <v>44</v>
      </c>
      <c r="B62" s="162" t="s">
        <v>77</v>
      </c>
      <c r="C62" s="163" t="s">
        <v>99</v>
      </c>
      <c r="D62" s="160"/>
      <c r="E62" s="160" t="s">
        <v>85</v>
      </c>
      <c r="F62" s="179">
        <v>30</v>
      </c>
      <c r="G62" s="180">
        <v>2</v>
      </c>
    </row>
    <row r="63" spans="1:8" ht="21.75" customHeight="1" thickBot="1" x14ac:dyDescent="0.25">
      <c r="A63" s="157" t="s">
        <v>10</v>
      </c>
      <c r="B63" s="158" t="s">
        <v>43</v>
      </c>
      <c r="C63" s="163"/>
      <c r="D63" s="164"/>
      <c r="E63" s="159"/>
      <c r="F63" s="160"/>
      <c r="G63" s="161">
        <v>15</v>
      </c>
    </row>
    <row r="64" spans="1:8" ht="21.75" customHeight="1" x14ac:dyDescent="0.2">
      <c r="A64" s="157"/>
      <c r="B64" s="389" t="s">
        <v>162</v>
      </c>
      <c r="C64" s="390"/>
      <c r="D64" s="391"/>
      <c r="E64" s="392"/>
      <c r="F64" s="184">
        <f>SUM(F55:F63)</f>
        <v>210</v>
      </c>
      <c r="G64" s="185">
        <f>SUM(G55:G63)</f>
        <v>30</v>
      </c>
    </row>
    <row r="65" spans="1:7" ht="21.75" customHeight="1" x14ac:dyDescent="0.2">
      <c r="B65" s="393" t="s">
        <v>90</v>
      </c>
      <c r="C65" s="394"/>
      <c r="D65" s="394"/>
      <c r="E65" s="394"/>
      <c r="F65" s="394"/>
      <c r="G65" s="183">
        <v>0</v>
      </c>
    </row>
    <row r="66" spans="1:7" ht="32.25" customHeight="1" x14ac:dyDescent="0.2">
      <c r="A66" s="150"/>
      <c r="B66" s="150"/>
      <c r="C66" s="150"/>
      <c r="D66" s="150"/>
      <c r="E66" s="150"/>
      <c r="F66" s="150"/>
      <c r="G66" s="150"/>
    </row>
    <row r="67" spans="1:7" ht="21.75" customHeight="1" x14ac:dyDescent="0.2">
      <c r="A67" s="150"/>
      <c r="B67" s="150" t="s">
        <v>48</v>
      </c>
      <c r="C67" s="150"/>
      <c r="D67" s="150"/>
      <c r="E67" s="150"/>
      <c r="F67" s="150"/>
      <c r="G67" s="150"/>
    </row>
    <row r="68" spans="1:7" ht="15.75" customHeight="1" x14ac:dyDescent="0.2">
      <c r="A68" s="150"/>
      <c r="B68" s="150"/>
      <c r="C68" s="150"/>
      <c r="D68" s="150"/>
      <c r="E68" s="150"/>
      <c r="F68" s="150"/>
      <c r="G68" s="150"/>
    </row>
    <row r="69" spans="1:7" ht="15.75" customHeight="1" x14ac:dyDescent="0.2">
      <c r="A69" s="150"/>
      <c r="B69" s="150"/>
      <c r="C69" s="150"/>
      <c r="D69" s="150"/>
      <c r="E69" s="150"/>
      <c r="F69" s="150"/>
      <c r="G69" s="150"/>
    </row>
    <row r="70" spans="1:7" ht="15.75" customHeight="1" x14ac:dyDescent="0.2">
      <c r="A70" s="150"/>
      <c r="B70" s="150"/>
      <c r="C70" s="150"/>
      <c r="D70" s="150"/>
      <c r="E70" s="150"/>
      <c r="F70" s="150"/>
      <c r="G70" s="150"/>
    </row>
    <row r="71" spans="1:7" ht="30.75" customHeight="1" x14ac:dyDescent="0.2">
      <c r="A71" s="150"/>
      <c r="B71" s="150"/>
      <c r="C71" s="150"/>
      <c r="D71" s="150"/>
      <c r="E71" s="150"/>
      <c r="F71" s="150"/>
      <c r="G71" s="150"/>
    </row>
    <row r="72" spans="1:7" ht="21.75" customHeight="1" x14ac:dyDescent="0.2">
      <c r="A72" s="150"/>
      <c r="B72" s="150"/>
      <c r="C72" s="150"/>
      <c r="D72" s="150"/>
      <c r="E72" s="150"/>
      <c r="F72" s="150"/>
      <c r="G72" s="150"/>
    </row>
    <row r="73" spans="1:7" ht="21.75" customHeight="1" x14ac:dyDescent="0.2">
      <c r="A73" s="150"/>
      <c r="B73" s="150"/>
      <c r="C73" s="150"/>
      <c r="D73" s="150"/>
      <c r="E73" s="150"/>
      <c r="F73" s="150"/>
      <c r="G73" s="150"/>
    </row>
    <row r="74" spans="1:7" ht="21.75" customHeight="1" x14ac:dyDescent="0.2">
      <c r="A74" s="150"/>
      <c r="B74" s="150"/>
      <c r="C74" s="150"/>
      <c r="D74" s="150"/>
      <c r="E74" s="150"/>
      <c r="F74" s="150"/>
      <c r="G74" s="150"/>
    </row>
    <row r="75" spans="1:7" ht="21.75" customHeight="1" x14ac:dyDescent="0.2">
      <c r="A75" s="150"/>
      <c r="B75" s="150"/>
      <c r="C75" s="150"/>
      <c r="D75" s="150"/>
      <c r="E75" s="150"/>
      <c r="F75" s="150"/>
      <c r="G75" s="150"/>
    </row>
    <row r="76" spans="1:7" ht="21.75" customHeight="1" x14ac:dyDescent="0.2">
      <c r="A76" s="150"/>
      <c r="B76" s="150"/>
      <c r="C76" s="150"/>
      <c r="D76" s="150"/>
      <c r="E76" s="150"/>
      <c r="F76" s="150"/>
      <c r="G76" s="150"/>
    </row>
    <row r="77" spans="1:7" ht="21.75" customHeight="1" x14ac:dyDescent="0.2">
      <c r="A77" s="150"/>
      <c r="B77" s="150"/>
      <c r="C77" s="150"/>
      <c r="D77" s="150"/>
      <c r="E77" s="150"/>
      <c r="F77" s="150"/>
      <c r="G77" s="150"/>
    </row>
    <row r="78" spans="1:7" ht="21.75" customHeight="1" x14ac:dyDescent="0.2">
      <c r="A78" s="150"/>
      <c r="B78" s="150"/>
      <c r="C78" s="150"/>
      <c r="D78" s="150"/>
      <c r="E78" s="150"/>
      <c r="F78" s="150"/>
      <c r="G78" s="150"/>
    </row>
    <row r="79" spans="1:7" ht="21.75" customHeight="1" x14ac:dyDescent="0.2">
      <c r="A79" s="150"/>
      <c r="B79" s="150"/>
      <c r="C79" s="150"/>
      <c r="D79" s="150"/>
      <c r="E79" s="150"/>
      <c r="F79" s="150"/>
      <c r="G79" s="150"/>
    </row>
    <row r="80" spans="1:7" ht="21.75" customHeight="1" x14ac:dyDescent="0.2">
      <c r="A80" s="150"/>
      <c r="B80" s="150"/>
      <c r="C80" s="150"/>
      <c r="D80" s="150"/>
      <c r="E80" s="150"/>
      <c r="F80" s="150"/>
      <c r="G80" s="150"/>
    </row>
    <row r="81" s="150" customFormat="1" ht="21.75" customHeight="1" x14ac:dyDescent="0.2"/>
    <row r="82" s="150" customFormat="1" ht="21.75" customHeight="1" x14ac:dyDescent="0.2"/>
    <row r="83" s="150" customFormat="1" ht="21.75" customHeight="1" x14ac:dyDescent="0.2"/>
    <row r="84" s="150" customFormat="1" ht="21.75" customHeight="1" x14ac:dyDescent="0.2"/>
    <row r="85" s="150" customFormat="1" ht="21.75" customHeight="1" x14ac:dyDescent="0.2"/>
    <row r="86" s="150" customFormat="1" ht="21.75" customHeight="1" x14ac:dyDescent="0.2"/>
    <row r="87" s="150" customFormat="1" ht="37.5" customHeight="1" x14ac:dyDescent="0.2"/>
    <row r="88" s="150" customFormat="1" ht="21.75" customHeight="1" x14ac:dyDescent="0.2"/>
    <row r="89" s="150" customFormat="1" ht="21.75" customHeight="1" x14ac:dyDescent="0.2"/>
    <row r="90" s="150" customFormat="1" ht="15.75" customHeight="1" x14ac:dyDescent="0.2"/>
    <row r="91" s="150" customFormat="1" ht="15.75" customHeight="1" x14ac:dyDescent="0.2"/>
    <row r="92" s="150" customFormat="1" ht="26.25" customHeight="1" x14ac:dyDescent="0.2"/>
    <row r="93" s="150" customFormat="1" ht="21.75" customHeight="1" x14ac:dyDescent="0.2"/>
    <row r="94" s="150" customFormat="1" ht="21.75" customHeight="1" x14ac:dyDescent="0.2"/>
    <row r="95" s="150" customFormat="1" ht="21.75" customHeight="1" x14ac:dyDescent="0.2"/>
    <row r="96" s="150" customFormat="1" ht="21.75" customHeight="1" x14ac:dyDescent="0.2"/>
    <row r="97" spans="1:7" ht="21.75" customHeight="1" x14ac:dyDescent="0.2">
      <c r="A97" s="150"/>
      <c r="B97" s="150"/>
      <c r="C97" s="150"/>
      <c r="D97" s="150"/>
      <c r="E97" s="150"/>
      <c r="F97" s="150"/>
      <c r="G97" s="150"/>
    </row>
    <row r="98" spans="1:7" ht="21.75" customHeight="1" x14ac:dyDescent="0.2">
      <c r="A98" s="150"/>
      <c r="B98" s="150"/>
      <c r="C98" s="150"/>
      <c r="D98" s="150"/>
      <c r="E98" s="150"/>
      <c r="F98" s="150"/>
      <c r="G98" s="150"/>
    </row>
    <row r="99" spans="1:7" ht="21.75" customHeight="1" x14ac:dyDescent="0.2">
      <c r="A99" s="150"/>
      <c r="B99" s="150"/>
      <c r="C99" s="150"/>
      <c r="D99" s="150"/>
      <c r="E99" s="150"/>
      <c r="F99" s="150"/>
      <c r="G99" s="150"/>
    </row>
    <row r="100" spans="1:7" ht="21.75" customHeight="1" x14ac:dyDescent="0.2">
      <c r="A100" s="150"/>
      <c r="B100" s="150"/>
      <c r="C100" s="150"/>
      <c r="D100" s="150"/>
      <c r="E100" s="150"/>
      <c r="F100" s="150"/>
      <c r="G100" s="150"/>
    </row>
    <row r="101" spans="1:7" ht="21.75" customHeight="1" x14ac:dyDescent="0.2">
      <c r="A101" s="150"/>
      <c r="B101" s="150"/>
      <c r="C101" s="150"/>
      <c r="D101" s="150"/>
      <c r="E101" s="150"/>
      <c r="F101" s="150"/>
      <c r="G101" s="150"/>
    </row>
    <row r="102" spans="1:7" ht="21.75" customHeight="1" x14ac:dyDescent="0.2">
      <c r="A102" s="150"/>
      <c r="B102" s="150"/>
      <c r="C102" s="150"/>
      <c r="D102" s="150"/>
      <c r="E102" s="150"/>
      <c r="F102" s="150"/>
      <c r="G102" s="150"/>
    </row>
    <row r="103" spans="1:7" ht="21.75" customHeight="1" x14ac:dyDescent="0.2">
      <c r="A103" s="150"/>
      <c r="B103" s="150"/>
      <c r="C103" s="150"/>
      <c r="D103" s="150"/>
      <c r="E103" s="150"/>
      <c r="F103" s="150"/>
      <c r="G103" s="150"/>
    </row>
    <row r="104" spans="1:7" ht="21.75" customHeight="1" x14ac:dyDescent="0.2">
      <c r="A104" s="150"/>
      <c r="B104" s="150"/>
      <c r="C104" s="150"/>
      <c r="D104" s="150"/>
      <c r="E104" s="150"/>
      <c r="F104" s="150"/>
      <c r="G104" s="150"/>
    </row>
    <row r="105" spans="1:7" ht="21.75" customHeight="1" x14ac:dyDescent="0.2"/>
    <row r="106" spans="1:7" ht="21.75" customHeight="1" x14ac:dyDescent="0.2"/>
    <row r="107" spans="1:7" ht="21.75" customHeight="1" x14ac:dyDescent="0.2"/>
    <row r="108" spans="1:7" ht="14.25" customHeight="1" x14ac:dyDescent="0.2"/>
    <row r="109" spans="1:7" ht="15.75" customHeight="1" x14ac:dyDescent="0.2"/>
    <row r="110" spans="1:7" ht="17.25" customHeight="1" x14ac:dyDescent="0.2"/>
  </sheetData>
  <mergeCells count="16">
    <mergeCell ref="D21:E21"/>
    <mergeCell ref="B2:G2"/>
    <mergeCell ref="D3:E3"/>
    <mergeCell ref="B18:E18"/>
    <mergeCell ref="B19:F19"/>
    <mergeCell ref="B20:G20"/>
    <mergeCell ref="B53:G53"/>
    <mergeCell ref="D54:E54"/>
    <mergeCell ref="B64:E64"/>
    <mergeCell ref="B65:F65"/>
    <mergeCell ref="B35:E35"/>
    <mergeCell ref="B36:F36"/>
    <mergeCell ref="B37:G37"/>
    <mergeCell ref="D38:E38"/>
    <mergeCell ref="B51:E51"/>
    <mergeCell ref="B52:F52"/>
  </mergeCells>
  <pageMargins left="0.47244094488188981" right="0" top="0.19685039370078741" bottom="0.19685039370078741" header="0.51181102362204722" footer="0.51181102362204722"/>
  <pageSetup paperSize="9" orientation="portrait" verticalDpi="597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G106"/>
  <sheetViews>
    <sheetView zoomScale="75" zoomScaleNormal="75" zoomScaleSheetLayoutView="70" zoomScalePageLayoutView="90" workbookViewId="0">
      <pane xSplit="13" ySplit="8" topLeftCell="N51" activePane="bottomRight" state="frozen"/>
      <selection pane="topRight" activeCell="N1" sqref="N1"/>
      <selection pane="bottomLeft" activeCell="A9" sqref="A9"/>
      <selection pane="bottomRight" activeCell="G7" sqref="G7"/>
    </sheetView>
  </sheetViews>
  <sheetFormatPr defaultColWidth="8.7109375" defaultRowHeight="15" x14ac:dyDescent="0.25"/>
  <cols>
    <col min="1" max="1" width="4.28515625" style="1" customWidth="1"/>
    <col min="2" max="2" width="6.140625" style="1" customWidth="1"/>
    <col min="3" max="3" width="59.42578125" style="1" customWidth="1"/>
    <col min="4" max="4" width="5.85546875" style="1" customWidth="1"/>
    <col min="5" max="8" width="5.7109375" style="1" customWidth="1"/>
    <col min="9" max="9" width="5.42578125" style="1" customWidth="1"/>
    <col min="10" max="10" width="6.7109375" style="1" customWidth="1"/>
    <col min="11" max="11" width="6.42578125" style="1" customWidth="1"/>
    <col min="12" max="12" width="6.7109375" style="1" customWidth="1"/>
    <col min="13" max="13" width="6.5703125" style="1" customWidth="1"/>
    <col min="14" max="14" width="5.5703125" style="1" customWidth="1"/>
    <col min="15" max="56" width="4.7109375" style="1" customWidth="1"/>
    <col min="57" max="16384" width="8.7109375" style="1"/>
  </cols>
  <sheetData>
    <row r="1" spans="2:56" x14ac:dyDescent="0.25">
      <c r="AQ1" s="1" t="e">
        <f>#REF!=SUM(#REF!,#REF!,#REF!,#REF!,#REF!,#REF!)</f>
        <v>#REF!</v>
      </c>
    </row>
    <row r="2" spans="2:56" ht="18.75" x14ac:dyDescent="0.3">
      <c r="C2" s="421" t="s">
        <v>104</v>
      </c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  <c r="Q2" s="421"/>
      <c r="R2" s="421"/>
      <c r="S2" s="421"/>
      <c r="T2" s="421"/>
      <c r="U2" s="421"/>
      <c r="V2" s="421"/>
      <c r="W2" s="421"/>
      <c r="X2" s="421"/>
      <c r="Y2" s="421"/>
      <c r="Z2" s="421"/>
      <c r="AA2" s="421"/>
      <c r="AB2" s="421"/>
      <c r="AC2" s="421"/>
      <c r="AD2" s="421"/>
      <c r="AE2" s="421"/>
      <c r="AF2" s="421"/>
      <c r="AG2" s="421"/>
      <c r="AH2" s="421"/>
      <c r="AI2" s="421"/>
      <c r="AJ2" s="421"/>
      <c r="AK2" s="421"/>
      <c r="AL2" s="421"/>
      <c r="AM2" s="421"/>
      <c r="AN2" s="421"/>
      <c r="AO2" s="421"/>
      <c r="AP2" s="421"/>
      <c r="AQ2" s="421"/>
      <c r="AR2" s="421"/>
      <c r="AS2" s="421"/>
      <c r="AT2" s="421"/>
      <c r="AU2" s="421"/>
      <c r="AV2" s="421"/>
      <c r="AW2" s="421"/>
      <c r="AX2" s="421"/>
      <c r="AY2" s="421"/>
      <c r="AZ2" s="421"/>
      <c r="BA2" s="421"/>
      <c r="BB2" s="421"/>
      <c r="BC2" s="421"/>
      <c r="BD2" s="421"/>
    </row>
    <row r="3" spans="2:56" ht="18.75" x14ac:dyDescent="0.3">
      <c r="C3" s="47" t="s">
        <v>46</v>
      </c>
      <c r="D3" s="47"/>
      <c r="E3" s="421" t="s">
        <v>105</v>
      </c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  <c r="AC3" s="421"/>
      <c r="AD3" s="421"/>
      <c r="AE3" s="421"/>
      <c r="AF3" s="421"/>
      <c r="AG3" s="421"/>
      <c r="AH3" s="421"/>
      <c r="AI3" s="421"/>
      <c r="AJ3" s="421"/>
      <c r="AK3" s="421"/>
      <c r="AL3" s="421"/>
      <c r="AM3" s="421"/>
      <c r="AN3" s="421"/>
      <c r="AO3" s="421"/>
      <c r="AP3" s="421"/>
      <c r="AQ3" s="421"/>
      <c r="AR3" s="421"/>
      <c r="AS3" s="421"/>
      <c r="AT3" s="421"/>
      <c r="AU3" s="421"/>
      <c r="AV3" s="421"/>
      <c r="AW3" s="421"/>
      <c r="AX3" s="421"/>
      <c r="AY3" s="421"/>
      <c r="AZ3" s="421"/>
      <c r="BA3" s="421"/>
      <c r="BB3" s="421"/>
      <c r="BC3" s="421"/>
      <c r="BD3" s="421"/>
    </row>
    <row r="4" spans="2:56" ht="18.75" x14ac:dyDescent="0.3">
      <c r="C4" s="47" t="s">
        <v>49</v>
      </c>
      <c r="D4" s="47"/>
      <c r="E4" s="421" t="s">
        <v>107</v>
      </c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421"/>
      <c r="X4" s="421"/>
      <c r="Y4" s="421"/>
      <c r="Z4" s="421"/>
      <c r="AA4" s="421"/>
      <c r="AB4" s="421"/>
      <c r="AC4" s="421"/>
      <c r="AD4" s="421"/>
      <c r="AE4" s="421"/>
      <c r="AF4" s="421"/>
      <c r="AG4" s="421"/>
      <c r="AH4" s="421"/>
      <c r="AI4" s="421"/>
      <c r="AJ4" s="421"/>
      <c r="AK4" s="421"/>
      <c r="AL4" s="421"/>
      <c r="AM4" s="421"/>
      <c r="AN4" s="421"/>
      <c r="AO4" s="421"/>
      <c r="AP4" s="421"/>
      <c r="AQ4" s="421"/>
      <c r="AR4" s="421"/>
      <c r="AS4" s="421"/>
      <c r="AT4" s="421"/>
      <c r="AU4" s="421"/>
      <c r="AV4" s="421"/>
      <c r="AW4" s="421"/>
      <c r="AX4" s="421"/>
      <c r="AY4" s="421"/>
      <c r="AZ4" s="421"/>
      <c r="BA4" s="421"/>
      <c r="BB4" s="421"/>
      <c r="BC4" s="421"/>
      <c r="BD4" s="421"/>
    </row>
    <row r="5" spans="2:56" ht="14.25" customHeight="1" thickBot="1" x14ac:dyDescent="0.3">
      <c r="C5" s="48"/>
      <c r="D5" s="48"/>
      <c r="AC5" s="49"/>
      <c r="AF5" s="50"/>
      <c r="AG5" s="50"/>
      <c r="AH5" s="50"/>
    </row>
    <row r="6" spans="2:56" ht="47.25" customHeight="1" thickBot="1" x14ac:dyDescent="0.3">
      <c r="B6" s="422" t="s">
        <v>0</v>
      </c>
      <c r="C6" s="424" t="s">
        <v>1</v>
      </c>
      <c r="D6" s="426" t="s">
        <v>73</v>
      </c>
      <c r="E6" s="427"/>
      <c r="F6" s="428" t="s">
        <v>60</v>
      </c>
      <c r="G6" s="430" t="s">
        <v>2</v>
      </c>
      <c r="H6" s="431"/>
      <c r="I6" s="431"/>
      <c r="J6" s="431"/>
      <c r="K6" s="431"/>
      <c r="L6" s="432"/>
      <c r="M6" s="433" t="s">
        <v>67</v>
      </c>
      <c r="N6" s="428" t="s">
        <v>68</v>
      </c>
      <c r="O6" s="431" t="s">
        <v>23</v>
      </c>
      <c r="P6" s="431"/>
      <c r="Q6" s="431"/>
      <c r="R6" s="431"/>
      <c r="S6" s="431"/>
      <c r="T6" s="431"/>
      <c r="U6" s="432"/>
      <c r="V6" s="435" t="s">
        <v>22</v>
      </c>
      <c r="W6" s="436"/>
      <c r="X6" s="436"/>
      <c r="Y6" s="436"/>
      <c r="Z6" s="436"/>
      <c r="AA6" s="436"/>
      <c r="AB6" s="437"/>
      <c r="AC6" s="430" t="s">
        <v>24</v>
      </c>
      <c r="AD6" s="431"/>
      <c r="AE6" s="431"/>
      <c r="AF6" s="431"/>
      <c r="AG6" s="431"/>
      <c r="AH6" s="431"/>
      <c r="AI6" s="432"/>
      <c r="AJ6" s="435" t="s">
        <v>25</v>
      </c>
      <c r="AK6" s="436"/>
      <c r="AL6" s="436"/>
      <c r="AM6" s="436"/>
      <c r="AN6" s="436"/>
      <c r="AO6" s="436"/>
      <c r="AP6" s="437"/>
    </row>
    <row r="7" spans="2:56" ht="131.25" customHeight="1" thickBot="1" x14ac:dyDescent="0.3">
      <c r="B7" s="423"/>
      <c r="C7" s="425"/>
      <c r="D7" s="278" t="s">
        <v>74</v>
      </c>
      <c r="E7" s="277" t="s">
        <v>75</v>
      </c>
      <c r="F7" s="429"/>
      <c r="G7" s="20" t="s">
        <v>61</v>
      </c>
      <c r="H7" s="21" t="s">
        <v>62</v>
      </c>
      <c r="I7" s="21" t="s">
        <v>63</v>
      </c>
      <c r="J7" s="22" t="s">
        <v>64</v>
      </c>
      <c r="K7" s="5" t="s">
        <v>65</v>
      </c>
      <c r="L7" s="51" t="s">
        <v>66</v>
      </c>
      <c r="M7" s="434"/>
      <c r="N7" s="429"/>
      <c r="O7" s="10" t="s">
        <v>69</v>
      </c>
      <c r="P7" s="5" t="s">
        <v>62</v>
      </c>
      <c r="Q7" s="5" t="s">
        <v>63</v>
      </c>
      <c r="R7" s="11" t="s">
        <v>64</v>
      </c>
      <c r="S7" s="12" t="s">
        <v>65</v>
      </c>
      <c r="T7" s="12" t="s">
        <v>66</v>
      </c>
      <c r="U7" s="12" t="s">
        <v>70</v>
      </c>
      <c r="V7" s="99" t="s">
        <v>69</v>
      </c>
      <c r="W7" s="100" t="s">
        <v>62</v>
      </c>
      <c r="X7" s="101" t="s">
        <v>63</v>
      </c>
      <c r="Y7" s="100" t="s">
        <v>64</v>
      </c>
      <c r="Z7" s="102" t="s">
        <v>65</v>
      </c>
      <c r="AA7" s="102" t="s">
        <v>66</v>
      </c>
      <c r="AB7" s="103" t="s">
        <v>70</v>
      </c>
      <c r="AC7" s="10" t="s">
        <v>69</v>
      </c>
      <c r="AD7" s="5" t="s">
        <v>62</v>
      </c>
      <c r="AE7" s="5" t="s">
        <v>63</v>
      </c>
      <c r="AF7" s="11" t="s">
        <v>64</v>
      </c>
      <c r="AG7" s="12" t="s">
        <v>65</v>
      </c>
      <c r="AH7" s="12" t="s">
        <v>66</v>
      </c>
      <c r="AI7" s="12" t="s">
        <v>70</v>
      </c>
      <c r="AJ7" s="99" t="s">
        <v>69</v>
      </c>
      <c r="AK7" s="100" t="s">
        <v>62</v>
      </c>
      <c r="AL7" s="101" t="s">
        <v>63</v>
      </c>
      <c r="AM7" s="100" t="s">
        <v>64</v>
      </c>
      <c r="AN7" s="102" t="s">
        <v>65</v>
      </c>
      <c r="AO7" s="102" t="s">
        <v>66</v>
      </c>
      <c r="AP7" s="103" t="s">
        <v>70</v>
      </c>
    </row>
    <row r="8" spans="2:56" ht="30" customHeight="1" thickBot="1" x14ac:dyDescent="0.3">
      <c r="B8" s="438" t="s">
        <v>71</v>
      </c>
      <c r="C8" s="439"/>
      <c r="D8" s="439"/>
      <c r="E8" s="439"/>
      <c r="F8" s="439"/>
      <c r="G8" s="439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  <c r="T8" s="439"/>
      <c r="U8" s="439"/>
      <c r="V8" s="439"/>
      <c r="W8" s="439"/>
      <c r="X8" s="439"/>
      <c r="Y8" s="439"/>
      <c r="Z8" s="439"/>
      <c r="AA8" s="439"/>
      <c r="AB8" s="439"/>
      <c r="AC8" s="439"/>
      <c r="AD8" s="439"/>
      <c r="AE8" s="439"/>
      <c r="AF8" s="439"/>
      <c r="AG8" s="439"/>
      <c r="AH8" s="439"/>
      <c r="AI8" s="439"/>
      <c r="AJ8" s="439"/>
      <c r="AK8" s="439"/>
      <c r="AL8" s="439"/>
      <c r="AM8" s="439"/>
      <c r="AN8" s="439"/>
      <c r="AO8" s="439"/>
      <c r="AP8" s="440"/>
    </row>
    <row r="9" spans="2:56" ht="21.95" customHeight="1" x14ac:dyDescent="0.25">
      <c r="B9" s="8" t="s">
        <v>3</v>
      </c>
      <c r="C9" s="35" t="s">
        <v>101</v>
      </c>
      <c r="D9" s="40">
        <v>3</v>
      </c>
      <c r="E9" s="8">
        <v>2</v>
      </c>
      <c r="F9" s="90">
        <f t="shared" ref="F9:F13" si="0">SUM(U9,AB9,AI9,AP9)</f>
        <v>5</v>
      </c>
      <c r="G9" s="66">
        <f t="shared" ref="G9:G13" si="1">SUM(O9,V9,AC9,AJ9)</f>
        <v>0</v>
      </c>
      <c r="H9" s="66">
        <f t="shared" ref="H9:H13" si="2">SUM(P9,W9,AD9,AK9)</f>
        <v>0</v>
      </c>
      <c r="I9" s="66">
        <f t="shared" ref="I9:I13" si="3">SUM(Q9,X9,AE9,AL9)</f>
        <v>60</v>
      </c>
      <c r="J9" s="66">
        <f t="shared" ref="J9:J13" si="4">SUM(R9,Y9,AF9,AM9)</f>
        <v>0</v>
      </c>
      <c r="K9" s="66">
        <f t="shared" ref="K9:K13" si="5">SUM(S9,Z9,AG9,AN9)</f>
        <v>0</v>
      </c>
      <c r="L9" s="67">
        <f t="shared" ref="L9:L13" si="6">SUM(T9,AA9,AH9,AO9,)</f>
        <v>65</v>
      </c>
      <c r="M9" s="91">
        <f t="shared" ref="M9:M13" si="7">SUM(G9:J9)</f>
        <v>60</v>
      </c>
      <c r="N9" s="92">
        <f t="shared" ref="N9:N13" si="8">SUM(G9:L9)</f>
        <v>125</v>
      </c>
      <c r="O9" s="30"/>
      <c r="P9" s="31"/>
      <c r="Q9" s="31"/>
      <c r="R9" s="31"/>
      <c r="S9" s="32"/>
      <c r="T9" s="32"/>
      <c r="U9" s="32"/>
      <c r="V9" s="104"/>
      <c r="W9" s="105"/>
      <c r="X9" s="105">
        <v>30</v>
      </c>
      <c r="Y9" s="105"/>
      <c r="Z9" s="106"/>
      <c r="AA9" s="106">
        <v>20</v>
      </c>
      <c r="AB9" s="107">
        <v>2</v>
      </c>
      <c r="AC9" s="33"/>
      <c r="AD9" s="31"/>
      <c r="AE9" s="31">
        <v>30</v>
      </c>
      <c r="AF9" s="31"/>
      <c r="AG9" s="32"/>
      <c r="AH9" s="32">
        <v>45</v>
      </c>
      <c r="AI9" s="32">
        <v>3</v>
      </c>
      <c r="AJ9" s="104"/>
      <c r="AK9" s="105"/>
      <c r="AL9" s="105"/>
      <c r="AM9" s="105"/>
      <c r="AN9" s="106"/>
      <c r="AO9" s="106"/>
      <c r="AP9" s="107"/>
    </row>
    <row r="10" spans="2:56" ht="21.95" customHeight="1" x14ac:dyDescent="0.25">
      <c r="B10" s="8" t="s">
        <v>4</v>
      </c>
      <c r="C10" s="36" t="s">
        <v>47</v>
      </c>
      <c r="D10" s="41"/>
      <c r="E10" s="6">
        <v>1</v>
      </c>
      <c r="F10" s="90">
        <v>1</v>
      </c>
      <c r="G10" s="66">
        <f t="shared" ref="G10" si="9">SUM(O10,V10,AC10,AJ10)</f>
        <v>15</v>
      </c>
      <c r="H10" s="66">
        <f t="shared" ref="H10" si="10">SUM(P10,W10,AD10,AK10)</f>
        <v>0</v>
      </c>
      <c r="I10" s="66">
        <f t="shared" ref="I10" si="11">SUM(Q10,X10,AE10,AL10)</f>
        <v>0</v>
      </c>
      <c r="J10" s="66">
        <f t="shared" ref="J10" si="12">SUM(R10,Y10,AF10,AM10)</f>
        <v>0</v>
      </c>
      <c r="K10" s="66">
        <f t="shared" ref="K10" si="13">SUM(S10,Z10,AG10,AN10)</f>
        <v>0</v>
      </c>
      <c r="L10" s="67">
        <v>10</v>
      </c>
      <c r="M10" s="91">
        <f t="shared" ref="M10" si="14">SUM(G10:J10)</f>
        <v>15</v>
      </c>
      <c r="N10" s="92">
        <f t="shared" ref="N10" si="15">SUM(G10:L10)</f>
        <v>25</v>
      </c>
      <c r="O10" s="13">
        <v>15</v>
      </c>
      <c r="P10" s="14"/>
      <c r="Q10" s="14"/>
      <c r="R10" s="14"/>
      <c r="S10" s="15"/>
      <c r="T10" s="15">
        <v>10</v>
      </c>
      <c r="U10" s="15">
        <v>1</v>
      </c>
      <c r="V10" s="108"/>
      <c r="W10" s="109"/>
      <c r="X10" s="109"/>
      <c r="Y10" s="109"/>
      <c r="Z10" s="110"/>
      <c r="AA10" s="110"/>
      <c r="AB10" s="111"/>
      <c r="AC10" s="16"/>
      <c r="AD10" s="14"/>
      <c r="AE10" s="14"/>
      <c r="AF10" s="14"/>
      <c r="AG10" s="15"/>
      <c r="AH10" s="15"/>
      <c r="AI10" s="15"/>
      <c r="AJ10" s="108"/>
      <c r="AK10" s="109"/>
      <c r="AL10" s="109"/>
      <c r="AM10" s="109"/>
      <c r="AN10" s="110"/>
      <c r="AO10" s="110"/>
      <c r="AP10" s="111"/>
    </row>
    <row r="11" spans="2:56" ht="21.95" customHeight="1" x14ac:dyDescent="0.25">
      <c r="B11" s="8" t="s">
        <v>5</v>
      </c>
      <c r="C11" s="36" t="s">
        <v>103</v>
      </c>
      <c r="D11" s="41"/>
      <c r="E11" s="6">
        <v>1</v>
      </c>
      <c r="F11" s="90">
        <v>1</v>
      </c>
      <c r="G11" s="66">
        <f t="shared" si="1"/>
        <v>0</v>
      </c>
      <c r="H11" s="66">
        <f t="shared" si="2"/>
        <v>15</v>
      </c>
      <c r="I11" s="66">
        <f t="shared" si="3"/>
        <v>0</v>
      </c>
      <c r="J11" s="66">
        <f t="shared" si="4"/>
        <v>0</v>
      </c>
      <c r="K11" s="66">
        <f t="shared" si="5"/>
        <v>0</v>
      </c>
      <c r="L11" s="67">
        <v>10</v>
      </c>
      <c r="M11" s="91">
        <f t="shared" si="7"/>
        <v>15</v>
      </c>
      <c r="N11" s="92">
        <f t="shared" si="8"/>
        <v>25</v>
      </c>
      <c r="O11" s="13"/>
      <c r="P11" s="14">
        <v>15</v>
      </c>
      <c r="Q11" s="14"/>
      <c r="R11" s="14"/>
      <c r="S11" s="15"/>
      <c r="T11" s="15">
        <v>10</v>
      </c>
      <c r="U11" s="15">
        <v>1</v>
      </c>
      <c r="V11" s="108"/>
      <c r="W11" s="109"/>
      <c r="X11" s="109"/>
      <c r="Y11" s="109"/>
      <c r="Z11" s="110"/>
      <c r="AA11" s="110"/>
      <c r="AB11" s="111"/>
      <c r="AC11" s="16"/>
      <c r="AD11" s="14"/>
      <c r="AE11" s="14"/>
      <c r="AF11" s="14"/>
      <c r="AG11" s="15"/>
      <c r="AH11" s="15"/>
      <c r="AI11" s="15"/>
      <c r="AJ11" s="108"/>
      <c r="AK11" s="109"/>
      <c r="AL11" s="109"/>
      <c r="AM11" s="109"/>
      <c r="AN11" s="110"/>
      <c r="AO11" s="110"/>
      <c r="AP11" s="111"/>
    </row>
    <row r="12" spans="2:56" ht="21.95" customHeight="1" x14ac:dyDescent="0.25">
      <c r="B12" s="8" t="s">
        <v>6</v>
      </c>
      <c r="C12" s="215" t="s">
        <v>118</v>
      </c>
      <c r="D12" s="43">
        <v>1</v>
      </c>
      <c r="E12" s="6"/>
      <c r="F12" s="90">
        <f t="shared" si="0"/>
        <v>2</v>
      </c>
      <c r="G12" s="66">
        <f t="shared" si="1"/>
        <v>15</v>
      </c>
      <c r="H12" s="66">
        <f t="shared" si="2"/>
        <v>0</v>
      </c>
      <c r="I12" s="66">
        <f t="shared" si="3"/>
        <v>0</v>
      </c>
      <c r="J12" s="66">
        <f t="shared" si="4"/>
        <v>0</v>
      </c>
      <c r="K12" s="66">
        <f t="shared" si="5"/>
        <v>0</v>
      </c>
      <c r="L12" s="67">
        <f t="shared" si="6"/>
        <v>35</v>
      </c>
      <c r="M12" s="91">
        <f t="shared" si="7"/>
        <v>15</v>
      </c>
      <c r="N12" s="92">
        <f t="shared" si="8"/>
        <v>50</v>
      </c>
      <c r="O12" s="13">
        <v>15</v>
      </c>
      <c r="P12" s="14"/>
      <c r="Q12" s="14"/>
      <c r="R12" s="14"/>
      <c r="S12" s="15"/>
      <c r="T12" s="15">
        <v>35</v>
      </c>
      <c r="U12" s="15">
        <v>2</v>
      </c>
      <c r="V12" s="108"/>
      <c r="W12" s="109"/>
      <c r="X12" s="109"/>
      <c r="Y12" s="109"/>
      <c r="Z12" s="110"/>
      <c r="AA12" s="110"/>
      <c r="AB12" s="111"/>
      <c r="AC12" s="16"/>
      <c r="AD12" s="14"/>
      <c r="AE12" s="14"/>
      <c r="AF12" s="14"/>
      <c r="AG12" s="15"/>
      <c r="AH12" s="15"/>
      <c r="AI12" s="15"/>
      <c r="AJ12" s="108"/>
      <c r="AK12" s="109"/>
      <c r="AL12" s="109"/>
      <c r="AM12" s="109"/>
      <c r="AN12" s="110"/>
      <c r="AO12" s="110"/>
      <c r="AP12" s="111"/>
    </row>
    <row r="13" spans="2:56" ht="21.95" customHeight="1" thickBot="1" x14ac:dyDescent="0.3">
      <c r="B13" s="8" t="s">
        <v>7</v>
      </c>
      <c r="C13" s="34" t="s">
        <v>119</v>
      </c>
      <c r="D13" s="38"/>
      <c r="E13" s="56">
        <v>1</v>
      </c>
      <c r="F13" s="90">
        <f t="shared" si="0"/>
        <v>2</v>
      </c>
      <c r="G13" s="66">
        <f t="shared" si="1"/>
        <v>0</v>
      </c>
      <c r="H13" s="66">
        <f t="shared" si="2"/>
        <v>30</v>
      </c>
      <c r="I13" s="66">
        <f t="shared" si="3"/>
        <v>0</v>
      </c>
      <c r="J13" s="66">
        <f t="shared" si="4"/>
        <v>0</v>
      </c>
      <c r="K13" s="66">
        <f t="shared" si="5"/>
        <v>0</v>
      </c>
      <c r="L13" s="67">
        <f t="shared" si="6"/>
        <v>20</v>
      </c>
      <c r="M13" s="91">
        <f t="shared" si="7"/>
        <v>30</v>
      </c>
      <c r="N13" s="92">
        <f t="shared" si="8"/>
        <v>50</v>
      </c>
      <c r="O13" s="57"/>
      <c r="P13" s="58">
        <v>30</v>
      </c>
      <c r="Q13" s="58"/>
      <c r="R13" s="58"/>
      <c r="S13" s="59"/>
      <c r="T13" s="59">
        <v>20</v>
      </c>
      <c r="U13" s="59">
        <v>2</v>
      </c>
      <c r="V13" s="112"/>
      <c r="W13" s="113"/>
      <c r="X13" s="113"/>
      <c r="Y13" s="113"/>
      <c r="Z13" s="114"/>
      <c r="AA13" s="114"/>
      <c r="AB13" s="115"/>
      <c r="AC13" s="60"/>
      <c r="AD13" s="61"/>
      <c r="AE13" s="61"/>
      <c r="AF13" s="61"/>
      <c r="AG13" s="62"/>
      <c r="AH13" s="62"/>
      <c r="AI13" s="62"/>
      <c r="AJ13" s="112"/>
      <c r="AK13" s="113"/>
      <c r="AL13" s="113"/>
      <c r="AM13" s="113"/>
      <c r="AN13" s="114"/>
      <c r="AO13" s="114"/>
      <c r="AP13" s="115"/>
    </row>
    <row r="14" spans="2:56" ht="21.95" customHeight="1" thickBot="1" x14ac:dyDescent="0.3">
      <c r="B14" s="441" t="s">
        <v>26</v>
      </c>
      <c r="C14" s="442"/>
      <c r="D14" s="442"/>
      <c r="E14" s="443"/>
      <c r="F14" s="88">
        <f t="shared" ref="F14" si="16">SUM(F9:F13)</f>
        <v>11</v>
      </c>
      <c r="G14" s="88">
        <f>SUM(G9:G13)</f>
        <v>30</v>
      </c>
      <c r="H14" s="88">
        <f t="shared" ref="H14:L14" si="17">SUM(H9:H13)</f>
        <v>45</v>
      </c>
      <c r="I14" s="88">
        <f t="shared" si="17"/>
        <v>60</v>
      </c>
      <c r="J14" s="88">
        <f t="shared" si="17"/>
        <v>0</v>
      </c>
      <c r="K14" s="88">
        <f t="shared" si="17"/>
        <v>0</v>
      </c>
      <c r="L14" s="88">
        <f t="shared" si="17"/>
        <v>140</v>
      </c>
      <c r="M14" s="88">
        <f t="shared" ref="M14" si="18">SUM(M9:M13)</f>
        <v>135</v>
      </c>
      <c r="N14" s="88">
        <f t="shared" ref="N14" si="19">SUM(N9:N13)</f>
        <v>275</v>
      </c>
      <c r="O14" s="444"/>
      <c r="P14" s="445"/>
      <c r="Q14" s="445"/>
      <c r="R14" s="445"/>
      <c r="S14" s="445"/>
      <c r="T14" s="445"/>
      <c r="U14" s="445"/>
      <c r="V14" s="445"/>
      <c r="W14" s="445"/>
      <c r="X14" s="445"/>
      <c r="Y14" s="445"/>
      <c r="Z14" s="445"/>
      <c r="AA14" s="445"/>
      <c r="AB14" s="445"/>
      <c r="AC14" s="445"/>
      <c r="AD14" s="445"/>
      <c r="AE14" s="445"/>
      <c r="AF14" s="445"/>
      <c r="AG14" s="445"/>
      <c r="AH14" s="445"/>
      <c r="AI14" s="445"/>
      <c r="AJ14" s="445"/>
      <c r="AK14" s="445"/>
      <c r="AL14" s="445"/>
      <c r="AM14" s="445"/>
      <c r="AN14" s="445"/>
      <c r="AO14" s="445"/>
      <c r="AP14" s="446"/>
    </row>
    <row r="15" spans="2:56" ht="32.25" customHeight="1" thickBot="1" x14ac:dyDescent="0.3">
      <c r="B15" s="447" t="s">
        <v>114</v>
      </c>
      <c r="C15" s="448"/>
      <c r="D15" s="448"/>
      <c r="E15" s="448"/>
      <c r="F15" s="448"/>
      <c r="G15" s="448"/>
      <c r="H15" s="448"/>
      <c r="I15" s="448"/>
      <c r="J15" s="448"/>
      <c r="K15" s="448"/>
      <c r="L15" s="448"/>
      <c r="M15" s="448"/>
      <c r="N15" s="448"/>
      <c r="O15" s="448"/>
      <c r="P15" s="448"/>
      <c r="Q15" s="448"/>
      <c r="R15" s="448"/>
      <c r="S15" s="448"/>
      <c r="T15" s="448"/>
      <c r="U15" s="448"/>
      <c r="V15" s="448"/>
      <c r="W15" s="448"/>
      <c r="X15" s="448"/>
      <c r="Y15" s="448"/>
      <c r="Z15" s="448"/>
      <c r="AA15" s="448"/>
      <c r="AB15" s="448"/>
      <c r="AC15" s="448"/>
      <c r="AD15" s="448"/>
      <c r="AE15" s="448"/>
      <c r="AF15" s="448"/>
      <c r="AG15" s="448"/>
      <c r="AH15" s="448"/>
      <c r="AI15" s="448"/>
      <c r="AJ15" s="448"/>
      <c r="AK15" s="448"/>
      <c r="AL15" s="448"/>
      <c r="AM15" s="448"/>
      <c r="AN15" s="448"/>
      <c r="AO15" s="448"/>
      <c r="AP15" s="449"/>
    </row>
    <row r="16" spans="2:56" ht="21.95" customHeight="1" thickBot="1" x14ac:dyDescent="0.3">
      <c r="B16" s="25"/>
      <c r="C16" s="450" t="s">
        <v>95</v>
      </c>
      <c r="D16" s="451"/>
      <c r="E16" s="451"/>
      <c r="F16" s="451"/>
      <c r="G16" s="451"/>
      <c r="H16" s="451"/>
      <c r="I16" s="451"/>
      <c r="J16" s="451"/>
      <c r="K16" s="451"/>
      <c r="L16" s="451"/>
      <c r="M16" s="451"/>
      <c r="N16" s="451"/>
      <c r="O16" s="451"/>
      <c r="P16" s="451"/>
      <c r="Q16" s="451"/>
      <c r="R16" s="451"/>
      <c r="S16" s="451"/>
      <c r="T16" s="451"/>
      <c r="U16" s="451"/>
      <c r="V16" s="451"/>
      <c r="W16" s="451"/>
      <c r="X16" s="451"/>
      <c r="Y16" s="451"/>
      <c r="Z16" s="451"/>
      <c r="AA16" s="451"/>
      <c r="AB16" s="451"/>
      <c r="AC16" s="451"/>
      <c r="AD16" s="451"/>
      <c r="AE16" s="451"/>
      <c r="AF16" s="451"/>
      <c r="AG16" s="451"/>
      <c r="AH16" s="451"/>
      <c r="AI16" s="451"/>
      <c r="AJ16" s="451"/>
      <c r="AK16" s="451"/>
      <c r="AL16" s="451"/>
      <c r="AM16" s="451"/>
      <c r="AN16" s="451"/>
      <c r="AO16" s="451"/>
      <c r="AP16" s="452"/>
    </row>
    <row r="17" spans="2:42" ht="29.25" customHeight="1" x14ac:dyDescent="0.25">
      <c r="B17" s="237" t="s">
        <v>8</v>
      </c>
      <c r="C17" s="244" t="s">
        <v>134</v>
      </c>
      <c r="D17" s="38">
        <v>3</v>
      </c>
      <c r="E17" s="75">
        <v>1.2</v>
      </c>
      <c r="F17" s="90">
        <f t="shared" ref="F17:F24" si="20">SUM(U17,AB17,AI17,AP17)</f>
        <v>8</v>
      </c>
      <c r="G17" s="66">
        <f t="shared" ref="G17:K24" si="21">SUM(O17,V17,AC17,AJ17)</f>
        <v>0</v>
      </c>
      <c r="H17" s="66">
        <f t="shared" si="21"/>
        <v>0</v>
      </c>
      <c r="I17" s="66">
        <f t="shared" si="21"/>
        <v>120</v>
      </c>
      <c r="J17" s="66">
        <f t="shared" si="21"/>
        <v>0</v>
      </c>
      <c r="K17" s="66">
        <f t="shared" si="21"/>
        <v>0</v>
      </c>
      <c r="L17" s="67">
        <f t="shared" ref="L17:L24" si="22">SUM(T17,AA17,AH17,AO17,)</f>
        <v>80</v>
      </c>
      <c r="M17" s="91">
        <f t="shared" ref="M17:M24" si="23">SUM(G17:J17)</f>
        <v>120</v>
      </c>
      <c r="N17" s="92">
        <f t="shared" ref="N17:N24" si="24">SUM(G17:L17)</f>
        <v>200</v>
      </c>
      <c r="O17" s="30"/>
      <c r="P17" s="31"/>
      <c r="Q17" s="31">
        <v>45</v>
      </c>
      <c r="R17" s="31"/>
      <c r="S17" s="32"/>
      <c r="T17" s="32">
        <v>30</v>
      </c>
      <c r="U17" s="32">
        <v>3</v>
      </c>
      <c r="V17" s="104"/>
      <c r="W17" s="105"/>
      <c r="X17" s="105">
        <v>45</v>
      </c>
      <c r="Y17" s="105"/>
      <c r="Z17" s="106"/>
      <c r="AA17" s="106">
        <v>30</v>
      </c>
      <c r="AB17" s="107">
        <v>3</v>
      </c>
      <c r="AC17" s="33"/>
      <c r="AD17" s="31"/>
      <c r="AE17" s="31">
        <v>30</v>
      </c>
      <c r="AF17" s="31"/>
      <c r="AG17" s="32"/>
      <c r="AH17" s="32">
        <v>20</v>
      </c>
      <c r="AI17" s="32">
        <v>2</v>
      </c>
      <c r="AJ17" s="104"/>
      <c r="AK17" s="105"/>
      <c r="AL17" s="105"/>
      <c r="AM17" s="105"/>
      <c r="AN17" s="106"/>
      <c r="AO17" s="106"/>
      <c r="AP17" s="107"/>
    </row>
    <row r="18" spans="2:42" ht="32.25" customHeight="1" x14ac:dyDescent="0.25">
      <c r="B18" s="237" t="s">
        <v>9</v>
      </c>
      <c r="C18" s="245" t="s">
        <v>122</v>
      </c>
      <c r="D18" s="38"/>
      <c r="E18" s="7" t="s">
        <v>120</v>
      </c>
      <c r="F18" s="90">
        <f t="shared" si="20"/>
        <v>4</v>
      </c>
      <c r="G18" s="66">
        <f t="shared" si="21"/>
        <v>0</v>
      </c>
      <c r="H18" s="66">
        <f t="shared" si="21"/>
        <v>0</v>
      </c>
      <c r="I18" s="66">
        <f t="shared" si="21"/>
        <v>60</v>
      </c>
      <c r="J18" s="66">
        <f t="shared" si="21"/>
        <v>0</v>
      </c>
      <c r="K18" s="66">
        <f t="shared" si="21"/>
        <v>0</v>
      </c>
      <c r="L18" s="67">
        <f t="shared" si="22"/>
        <v>40</v>
      </c>
      <c r="M18" s="91">
        <f t="shared" si="23"/>
        <v>60</v>
      </c>
      <c r="N18" s="92">
        <f t="shared" si="24"/>
        <v>100</v>
      </c>
      <c r="O18" s="13"/>
      <c r="P18" s="14"/>
      <c r="Q18" s="14">
        <v>30</v>
      </c>
      <c r="R18" s="14"/>
      <c r="S18" s="15"/>
      <c r="T18" s="15">
        <v>20</v>
      </c>
      <c r="U18" s="15">
        <v>2</v>
      </c>
      <c r="V18" s="108"/>
      <c r="W18" s="109"/>
      <c r="X18" s="109">
        <v>15</v>
      </c>
      <c r="Y18" s="109"/>
      <c r="Z18" s="110"/>
      <c r="AA18" s="110">
        <v>10</v>
      </c>
      <c r="AB18" s="111">
        <v>1</v>
      </c>
      <c r="AC18" s="16"/>
      <c r="AD18" s="14"/>
      <c r="AE18" s="14">
        <v>15</v>
      </c>
      <c r="AF18" s="14"/>
      <c r="AG18" s="15"/>
      <c r="AH18" s="15">
        <v>10</v>
      </c>
      <c r="AI18" s="15">
        <v>1</v>
      </c>
      <c r="AJ18" s="108"/>
      <c r="AK18" s="109"/>
      <c r="AL18" s="109"/>
      <c r="AM18" s="109"/>
      <c r="AN18" s="110"/>
      <c r="AO18" s="110"/>
      <c r="AP18" s="111"/>
    </row>
    <row r="19" spans="2:42" ht="30" customHeight="1" x14ac:dyDescent="0.25">
      <c r="B19" s="237" t="s">
        <v>44</v>
      </c>
      <c r="C19" s="246" t="s">
        <v>121</v>
      </c>
      <c r="D19" s="40"/>
      <c r="E19" s="7">
        <v>1.2</v>
      </c>
      <c r="F19" s="90">
        <f t="shared" si="20"/>
        <v>4</v>
      </c>
      <c r="G19" s="66">
        <f t="shared" si="21"/>
        <v>0</v>
      </c>
      <c r="H19" s="66">
        <f t="shared" si="21"/>
        <v>60</v>
      </c>
      <c r="I19" s="66">
        <f t="shared" si="21"/>
        <v>0</v>
      </c>
      <c r="J19" s="66">
        <f t="shared" si="21"/>
        <v>0</v>
      </c>
      <c r="K19" s="66">
        <f t="shared" si="21"/>
        <v>0</v>
      </c>
      <c r="L19" s="67">
        <f t="shared" si="22"/>
        <v>40</v>
      </c>
      <c r="M19" s="91">
        <f t="shared" si="23"/>
        <v>60</v>
      </c>
      <c r="N19" s="92">
        <f t="shared" si="24"/>
        <v>100</v>
      </c>
      <c r="O19" s="13"/>
      <c r="P19" s="14">
        <v>30</v>
      </c>
      <c r="Q19" s="14"/>
      <c r="R19" s="14"/>
      <c r="S19" s="15"/>
      <c r="T19" s="15">
        <v>20</v>
      </c>
      <c r="U19" s="15">
        <v>2</v>
      </c>
      <c r="V19" s="108"/>
      <c r="W19" s="109">
        <v>30</v>
      </c>
      <c r="X19" s="109"/>
      <c r="Y19" s="109"/>
      <c r="Z19" s="110"/>
      <c r="AA19" s="110">
        <v>20</v>
      </c>
      <c r="AB19" s="111">
        <v>2</v>
      </c>
      <c r="AC19" s="16"/>
      <c r="AD19" s="14"/>
      <c r="AE19" s="14"/>
      <c r="AF19" s="14"/>
      <c r="AG19" s="15"/>
      <c r="AH19" s="15"/>
      <c r="AI19" s="15"/>
      <c r="AJ19" s="108"/>
      <c r="AK19" s="109"/>
      <c r="AL19" s="109"/>
      <c r="AM19" s="109"/>
      <c r="AN19" s="110"/>
      <c r="AO19" s="110"/>
      <c r="AP19" s="111"/>
    </row>
    <row r="20" spans="2:42" ht="30" customHeight="1" x14ac:dyDescent="0.25">
      <c r="B20" s="237" t="s">
        <v>10</v>
      </c>
      <c r="C20" s="245" t="s">
        <v>157</v>
      </c>
      <c r="D20" s="40"/>
      <c r="E20" s="7">
        <v>4</v>
      </c>
      <c r="F20" s="90">
        <f t="shared" si="20"/>
        <v>1</v>
      </c>
      <c r="G20" s="66">
        <f t="shared" si="21"/>
        <v>15</v>
      </c>
      <c r="H20" s="66">
        <f t="shared" si="21"/>
        <v>0</v>
      </c>
      <c r="I20" s="66">
        <f t="shared" si="21"/>
        <v>0</v>
      </c>
      <c r="J20" s="66">
        <f t="shared" si="21"/>
        <v>0</v>
      </c>
      <c r="K20" s="66">
        <f t="shared" si="21"/>
        <v>0</v>
      </c>
      <c r="L20" s="67">
        <f t="shared" si="22"/>
        <v>20</v>
      </c>
      <c r="M20" s="91">
        <f t="shared" si="23"/>
        <v>15</v>
      </c>
      <c r="N20" s="92">
        <f t="shared" si="24"/>
        <v>35</v>
      </c>
      <c r="O20" s="13"/>
      <c r="P20" s="14"/>
      <c r="Q20" s="14"/>
      <c r="R20" s="14"/>
      <c r="S20" s="15"/>
      <c r="T20" s="15"/>
      <c r="U20" s="15"/>
      <c r="V20" s="108"/>
      <c r="W20" s="109"/>
      <c r="X20" s="109"/>
      <c r="Y20" s="109"/>
      <c r="Z20" s="110"/>
      <c r="AA20" s="110"/>
      <c r="AB20" s="111"/>
      <c r="AC20" s="16"/>
      <c r="AD20" s="14"/>
      <c r="AE20" s="14"/>
      <c r="AF20" s="14"/>
      <c r="AG20" s="15"/>
      <c r="AH20" s="15"/>
      <c r="AI20" s="15"/>
      <c r="AJ20" s="108">
        <v>15</v>
      </c>
      <c r="AK20" s="109"/>
      <c r="AL20" s="109"/>
      <c r="AM20" s="109"/>
      <c r="AN20" s="110"/>
      <c r="AO20" s="110">
        <v>20</v>
      </c>
      <c r="AP20" s="111">
        <v>1</v>
      </c>
    </row>
    <row r="21" spans="2:42" ht="26.25" customHeight="1" x14ac:dyDescent="0.25">
      <c r="B21" s="271" t="s">
        <v>11</v>
      </c>
      <c r="C21" s="239" t="s">
        <v>142</v>
      </c>
      <c r="D21" s="41"/>
      <c r="E21" s="7">
        <v>2</v>
      </c>
      <c r="F21" s="90">
        <f t="shared" si="20"/>
        <v>4</v>
      </c>
      <c r="G21" s="66">
        <f t="shared" si="21"/>
        <v>0</v>
      </c>
      <c r="H21" s="66">
        <f t="shared" si="21"/>
        <v>0</v>
      </c>
      <c r="I21" s="66">
        <f t="shared" si="21"/>
        <v>60</v>
      </c>
      <c r="J21" s="66">
        <f t="shared" si="21"/>
        <v>0</v>
      </c>
      <c r="K21" s="66">
        <f t="shared" si="21"/>
        <v>0</v>
      </c>
      <c r="L21" s="67">
        <f t="shared" si="22"/>
        <v>40</v>
      </c>
      <c r="M21" s="91">
        <f t="shared" si="23"/>
        <v>60</v>
      </c>
      <c r="N21" s="92">
        <f t="shared" si="24"/>
        <v>100</v>
      </c>
      <c r="O21" s="13"/>
      <c r="P21" s="14"/>
      <c r="Q21" s="14"/>
      <c r="R21" s="14"/>
      <c r="S21" s="15"/>
      <c r="T21" s="15"/>
      <c r="U21" s="15"/>
      <c r="V21" s="108"/>
      <c r="W21" s="109"/>
      <c r="X21" s="109">
        <v>30</v>
      </c>
      <c r="Y21" s="109"/>
      <c r="Z21" s="110"/>
      <c r="AA21" s="110">
        <v>20</v>
      </c>
      <c r="AB21" s="111">
        <v>2</v>
      </c>
      <c r="AC21" s="16"/>
      <c r="AD21" s="14"/>
      <c r="AE21" s="14">
        <v>30</v>
      </c>
      <c r="AF21" s="14"/>
      <c r="AG21" s="15"/>
      <c r="AH21" s="15">
        <v>20</v>
      </c>
      <c r="AI21" s="15">
        <v>2</v>
      </c>
      <c r="AJ21" s="108"/>
      <c r="AK21" s="109"/>
      <c r="AL21" s="109"/>
      <c r="AM21" s="109"/>
      <c r="AN21" s="110"/>
      <c r="AO21" s="110"/>
      <c r="AP21" s="111"/>
    </row>
    <row r="22" spans="2:42" ht="36.75" customHeight="1" x14ac:dyDescent="0.25">
      <c r="B22" s="237" t="s">
        <v>12</v>
      </c>
      <c r="C22" s="207" t="s">
        <v>158</v>
      </c>
      <c r="D22" s="41"/>
      <c r="E22" s="202">
        <v>2</v>
      </c>
      <c r="F22" s="90">
        <f t="shared" si="20"/>
        <v>2</v>
      </c>
      <c r="G22" s="66">
        <f t="shared" si="21"/>
        <v>15</v>
      </c>
      <c r="H22" s="66">
        <f t="shared" si="21"/>
        <v>15</v>
      </c>
      <c r="I22" s="66">
        <f t="shared" si="21"/>
        <v>0</v>
      </c>
      <c r="J22" s="66">
        <f t="shared" si="21"/>
        <v>0</v>
      </c>
      <c r="K22" s="66">
        <f t="shared" si="21"/>
        <v>0</v>
      </c>
      <c r="L22" s="67">
        <f t="shared" si="22"/>
        <v>20</v>
      </c>
      <c r="M22" s="91">
        <f t="shared" si="23"/>
        <v>30</v>
      </c>
      <c r="N22" s="92">
        <f t="shared" si="24"/>
        <v>50</v>
      </c>
      <c r="O22" s="16"/>
      <c r="P22" s="14"/>
      <c r="Q22" s="14"/>
      <c r="R22" s="14"/>
      <c r="S22" s="15"/>
      <c r="T22" s="15"/>
      <c r="U22" s="140"/>
      <c r="V22" s="108">
        <v>15</v>
      </c>
      <c r="W22" s="109">
        <v>15</v>
      </c>
      <c r="X22" s="109"/>
      <c r="Y22" s="109"/>
      <c r="Z22" s="110"/>
      <c r="AA22" s="110">
        <v>20</v>
      </c>
      <c r="AB22" s="111">
        <v>2</v>
      </c>
      <c r="AC22" s="16"/>
      <c r="AD22" s="14"/>
      <c r="AE22" s="14"/>
      <c r="AF22" s="14"/>
      <c r="AG22" s="15"/>
      <c r="AH22" s="15"/>
      <c r="AI22" s="140"/>
      <c r="AJ22" s="143"/>
      <c r="AK22" s="109"/>
      <c r="AL22" s="109"/>
      <c r="AM22" s="109"/>
      <c r="AN22" s="110"/>
      <c r="AO22" s="110"/>
      <c r="AP22" s="111"/>
    </row>
    <row r="23" spans="2:42" ht="30" customHeight="1" x14ac:dyDescent="0.25">
      <c r="B23" s="237" t="s">
        <v>13</v>
      </c>
      <c r="C23" s="207" t="s">
        <v>159</v>
      </c>
      <c r="D23" s="41">
        <v>3</v>
      </c>
      <c r="E23" s="202">
        <v>3</v>
      </c>
      <c r="F23" s="90">
        <f t="shared" si="20"/>
        <v>3</v>
      </c>
      <c r="G23" s="66">
        <f t="shared" si="21"/>
        <v>15</v>
      </c>
      <c r="H23" s="66">
        <f t="shared" si="21"/>
        <v>15</v>
      </c>
      <c r="I23" s="66">
        <f t="shared" si="21"/>
        <v>0</v>
      </c>
      <c r="J23" s="66">
        <f t="shared" si="21"/>
        <v>0</v>
      </c>
      <c r="K23" s="66">
        <f t="shared" si="21"/>
        <v>0</v>
      </c>
      <c r="L23" s="67">
        <f t="shared" si="22"/>
        <v>20</v>
      </c>
      <c r="M23" s="91">
        <f t="shared" si="23"/>
        <v>30</v>
      </c>
      <c r="N23" s="92">
        <f t="shared" si="24"/>
        <v>50</v>
      </c>
      <c r="O23" s="16"/>
      <c r="P23" s="14"/>
      <c r="Q23" s="14"/>
      <c r="R23" s="14"/>
      <c r="S23" s="15"/>
      <c r="T23" s="15"/>
      <c r="U23" s="140"/>
      <c r="V23" s="108"/>
      <c r="W23" s="109"/>
      <c r="X23" s="109"/>
      <c r="Y23" s="109"/>
      <c r="Z23" s="110"/>
      <c r="AA23" s="110"/>
      <c r="AB23" s="111"/>
      <c r="AC23" s="16">
        <v>15</v>
      </c>
      <c r="AD23" s="14">
        <v>15</v>
      </c>
      <c r="AE23" s="14"/>
      <c r="AF23" s="14"/>
      <c r="AG23" s="15"/>
      <c r="AH23" s="15">
        <v>20</v>
      </c>
      <c r="AI23" s="140">
        <v>3</v>
      </c>
      <c r="AJ23" s="143"/>
      <c r="AK23" s="109"/>
      <c r="AL23" s="109"/>
      <c r="AM23" s="109"/>
      <c r="AN23" s="110"/>
      <c r="AO23" s="110"/>
      <c r="AP23" s="111"/>
    </row>
    <row r="24" spans="2:42" ht="21.95" customHeight="1" x14ac:dyDescent="0.25">
      <c r="B24" s="237" t="s">
        <v>14</v>
      </c>
      <c r="C24" s="207" t="s">
        <v>125</v>
      </c>
      <c r="D24" s="41"/>
      <c r="E24" s="202">
        <v>4</v>
      </c>
      <c r="F24" s="90">
        <f t="shared" si="20"/>
        <v>2</v>
      </c>
      <c r="G24" s="66">
        <f t="shared" si="21"/>
        <v>15</v>
      </c>
      <c r="H24" s="66">
        <f t="shared" si="21"/>
        <v>15</v>
      </c>
      <c r="I24" s="66">
        <f t="shared" si="21"/>
        <v>0</v>
      </c>
      <c r="J24" s="66">
        <f t="shared" si="21"/>
        <v>0</v>
      </c>
      <c r="K24" s="66">
        <f t="shared" si="21"/>
        <v>0</v>
      </c>
      <c r="L24" s="67">
        <f t="shared" si="22"/>
        <v>20</v>
      </c>
      <c r="M24" s="91">
        <f t="shared" si="23"/>
        <v>30</v>
      </c>
      <c r="N24" s="92">
        <f t="shared" si="24"/>
        <v>50</v>
      </c>
      <c r="O24" s="16"/>
      <c r="P24" s="14"/>
      <c r="Q24" s="14"/>
      <c r="R24" s="14"/>
      <c r="S24" s="14"/>
      <c r="T24" s="14"/>
      <c r="U24" s="140"/>
      <c r="V24" s="108"/>
      <c r="W24" s="109"/>
      <c r="X24" s="109"/>
      <c r="Y24" s="109"/>
      <c r="Z24" s="109"/>
      <c r="AA24" s="109"/>
      <c r="AB24" s="111"/>
      <c r="AC24" s="16"/>
      <c r="AD24" s="14"/>
      <c r="AE24" s="14"/>
      <c r="AF24" s="14"/>
      <c r="AG24" s="14"/>
      <c r="AH24" s="14"/>
      <c r="AI24" s="140"/>
      <c r="AJ24" s="143">
        <v>15</v>
      </c>
      <c r="AK24" s="109">
        <v>15</v>
      </c>
      <c r="AL24" s="109"/>
      <c r="AM24" s="109"/>
      <c r="AN24" s="109"/>
      <c r="AO24" s="109">
        <v>20</v>
      </c>
      <c r="AP24" s="111">
        <v>2</v>
      </c>
    </row>
    <row r="25" spans="2:42" ht="21.95" customHeight="1" thickBot="1" x14ac:dyDescent="0.3">
      <c r="B25" s="237" t="s">
        <v>15</v>
      </c>
      <c r="C25" s="240" t="s">
        <v>151</v>
      </c>
      <c r="D25" s="41">
        <v>1</v>
      </c>
      <c r="E25" s="202">
        <v>1</v>
      </c>
      <c r="F25" s="90">
        <v>3</v>
      </c>
      <c r="G25" s="66">
        <v>15</v>
      </c>
      <c r="H25" s="66">
        <v>15</v>
      </c>
      <c r="I25" s="66">
        <v>0</v>
      </c>
      <c r="J25" s="66">
        <v>0</v>
      </c>
      <c r="K25" s="66">
        <v>0</v>
      </c>
      <c r="L25" s="67">
        <v>45</v>
      </c>
      <c r="M25" s="91">
        <v>30</v>
      </c>
      <c r="N25" s="92">
        <v>75</v>
      </c>
      <c r="O25" s="16">
        <v>15</v>
      </c>
      <c r="P25" s="14">
        <v>15</v>
      </c>
      <c r="Q25" s="14"/>
      <c r="R25" s="14"/>
      <c r="S25" s="14"/>
      <c r="T25" s="14">
        <v>45</v>
      </c>
      <c r="U25" s="140">
        <v>3</v>
      </c>
      <c r="V25" s="108"/>
      <c r="W25" s="109"/>
      <c r="X25" s="109"/>
      <c r="Y25" s="109"/>
      <c r="Z25" s="109"/>
      <c r="AA25" s="109"/>
      <c r="AB25" s="111"/>
      <c r="AC25" s="16"/>
      <c r="AD25" s="14"/>
      <c r="AE25" s="14"/>
      <c r="AF25" s="14"/>
      <c r="AG25" s="14"/>
      <c r="AH25" s="14"/>
      <c r="AI25" s="140"/>
      <c r="AJ25" s="143"/>
      <c r="AK25" s="109"/>
      <c r="AL25" s="109"/>
      <c r="AM25" s="109"/>
      <c r="AN25" s="109"/>
      <c r="AO25" s="109"/>
      <c r="AP25" s="111"/>
    </row>
    <row r="26" spans="2:42" ht="21.95" customHeight="1" thickBot="1" x14ac:dyDescent="0.3">
      <c r="B26" s="441" t="s">
        <v>26</v>
      </c>
      <c r="C26" s="453"/>
      <c r="D26" s="442"/>
      <c r="E26" s="443"/>
      <c r="F26" s="87">
        <f t="shared" ref="F26:N26" si="25">SUM(F17:F25)</f>
        <v>31</v>
      </c>
      <c r="G26" s="88">
        <f t="shared" si="25"/>
        <v>75</v>
      </c>
      <c r="H26" s="88">
        <f t="shared" si="25"/>
        <v>120</v>
      </c>
      <c r="I26" s="88">
        <f t="shared" si="25"/>
        <v>240</v>
      </c>
      <c r="J26" s="88">
        <f t="shared" si="25"/>
        <v>0</v>
      </c>
      <c r="K26" s="88">
        <f t="shared" si="25"/>
        <v>0</v>
      </c>
      <c r="L26" s="88">
        <f t="shared" si="25"/>
        <v>325</v>
      </c>
      <c r="M26" s="88">
        <f t="shared" si="25"/>
        <v>435</v>
      </c>
      <c r="N26" s="88">
        <f t="shared" si="25"/>
        <v>760</v>
      </c>
      <c r="O26" s="444"/>
      <c r="P26" s="445"/>
      <c r="Q26" s="445"/>
      <c r="R26" s="445"/>
      <c r="S26" s="445"/>
      <c r="T26" s="445"/>
      <c r="U26" s="445"/>
      <c r="V26" s="445"/>
      <c r="W26" s="445"/>
      <c r="X26" s="445"/>
      <c r="Y26" s="445"/>
      <c r="Z26" s="445"/>
      <c r="AA26" s="445"/>
      <c r="AB26" s="445"/>
      <c r="AC26" s="445"/>
      <c r="AD26" s="445"/>
      <c r="AE26" s="445"/>
      <c r="AF26" s="445"/>
      <c r="AG26" s="445"/>
      <c r="AH26" s="445"/>
      <c r="AI26" s="445"/>
      <c r="AJ26" s="445"/>
      <c r="AK26" s="445"/>
      <c r="AL26" s="445"/>
      <c r="AM26" s="445"/>
      <c r="AN26" s="445"/>
      <c r="AO26" s="445"/>
      <c r="AP26" s="446"/>
    </row>
    <row r="27" spans="2:42" ht="21.95" customHeight="1" thickBot="1" x14ac:dyDescent="0.3">
      <c r="B27" s="454" t="s">
        <v>72</v>
      </c>
      <c r="C27" s="455"/>
      <c r="D27" s="455"/>
      <c r="E27" s="455"/>
      <c r="F27" s="455"/>
      <c r="G27" s="455"/>
      <c r="H27" s="455"/>
      <c r="I27" s="455"/>
      <c r="J27" s="455"/>
      <c r="K27" s="455"/>
      <c r="L27" s="455"/>
      <c r="M27" s="455"/>
      <c r="N27" s="455"/>
      <c r="O27" s="455"/>
      <c r="P27" s="455"/>
      <c r="Q27" s="455"/>
      <c r="R27" s="455"/>
      <c r="S27" s="455"/>
      <c r="T27" s="455"/>
      <c r="U27" s="455"/>
      <c r="V27" s="455"/>
      <c r="W27" s="455"/>
      <c r="X27" s="455"/>
      <c r="Y27" s="455"/>
      <c r="Z27" s="455"/>
      <c r="AA27" s="455"/>
      <c r="AB27" s="455"/>
      <c r="AC27" s="455"/>
      <c r="AD27" s="455"/>
      <c r="AE27" s="455"/>
      <c r="AF27" s="455"/>
      <c r="AG27" s="455"/>
      <c r="AH27" s="455"/>
      <c r="AI27" s="455"/>
      <c r="AJ27" s="455"/>
      <c r="AK27" s="455"/>
      <c r="AL27" s="455"/>
      <c r="AM27" s="455"/>
      <c r="AN27" s="455"/>
      <c r="AO27" s="455"/>
      <c r="AP27" s="456"/>
    </row>
    <row r="28" spans="2:42" ht="21.95" customHeight="1" x14ac:dyDescent="0.25">
      <c r="B28" s="86" t="s">
        <v>16</v>
      </c>
      <c r="C28" s="204" t="s">
        <v>109</v>
      </c>
      <c r="D28" s="205">
        <v>2</v>
      </c>
      <c r="E28" s="200">
        <v>1.2</v>
      </c>
      <c r="F28" s="210">
        <f t="shared" ref="F28:F35" si="26">SUM(U28,AB28,AI28,AP28)</f>
        <v>6</v>
      </c>
      <c r="G28" s="194">
        <f t="shared" ref="G28:K35" si="27">SUM(O28,V28,AC28,AJ28)</f>
        <v>30</v>
      </c>
      <c r="H28" s="79">
        <f t="shared" si="27"/>
        <v>60</v>
      </c>
      <c r="I28" s="79">
        <f t="shared" si="27"/>
        <v>0</v>
      </c>
      <c r="J28" s="79">
        <f t="shared" si="27"/>
        <v>0</v>
      </c>
      <c r="K28" s="79">
        <f t="shared" si="27"/>
        <v>0</v>
      </c>
      <c r="L28" s="195">
        <f t="shared" ref="L28:L35" si="28">SUM(T28,AA28,AH28,AO28,)</f>
        <v>60</v>
      </c>
      <c r="M28" s="213">
        <f t="shared" ref="M28:M35" si="29">SUM(G28:J28)</f>
        <v>90</v>
      </c>
      <c r="N28" s="213">
        <f t="shared" ref="N28:N35" si="30">SUM(G28:L28)</f>
        <v>150</v>
      </c>
      <c r="O28" s="82">
        <v>15</v>
      </c>
      <c r="P28" s="80">
        <v>30</v>
      </c>
      <c r="Q28" s="80"/>
      <c r="R28" s="80"/>
      <c r="S28" s="81"/>
      <c r="T28" s="81">
        <v>30</v>
      </c>
      <c r="U28" s="139">
        <v>3</v>
      </c>
      <c r="V28" s="116">
        <v>15</v>
      </c>
      <c r="W28" s="117">
        <v>30</v>
      </c>
      <c r="X28" s="117"/>
      <c r="Y28" s="117"/>
      <c r="Z28" s="118"/>
      <c r="AA28" s="118">
        <v>30</v>
      </c>
      <c r="AB28" s="119">
        <v>3</v>
      </c>
      <c r="AC28" s="82"/>
      <c r="AD28" s="80"/>
      <c r="AE28" s="80"/>
      <c r="AF28" s="80"/>
      <c r="AG28" s="81"/>
      <c r="AH28" s="81"/>
      <c r="AI28" s="139"/>
      <c r="AJ28" s="142"/>
      <c r="AK28" s="117"/>
      <c r="AL28" s="117"/>
      <c r="AM28" s="117"/>
      <c r="AN28" s="118"/>
      <c r="AO28" s="118"/>
      <c r="AP28" s="119"/>
    </row>
    <row r="29" spans="2:42" ht="21.95" customHeight="1" x14ac:dyDescent="0.25">
      <c r="B29" s="6" t="s">
        <v>17</v>
      </c>
      <c r="C29" s="241" t="s">
        <v>149</v>
      </c>
      <c r="D29" s="42"/>
      <c r="E29" s="201">
        <v>4</v>
      </c>
      <c r="F29" s="211">
        <f t="shared" si="26"/>
        <v>2</v>
      </c>
      <c r="G29" s="196">
        <f t="shared" si="27"/>
        <v>15</v>
      </c>
      <c r="H29" s="66">
        <f t="shared" si="27"/>
        <v>15</v>
      </c>
      <c r="I29" s="66">
        <f t="shared" si="27"/>
        <v>0</v>
      </c>
      <c r="J29" s="66">
        <f t="shared" si="27"/>
        <v>0</v>
      </c>
      <c r="K29" s="66">
        <f t="shared" si="27"/>
        <v>0</v>
      </c>
      <c r="L29" s="67">
        <f t="shared" si="28"/>
        <v>20</v>
      </c>
      <c r="M29" s="92">
        <f t="shared" si="29"/>
        <v>30</v>
      </c>
      <c r="N29" s="92">
        <f t="shared" si="30"/>
        <v>50</v>
      </c>
      <c r="O29" s="16"/>
      <c r="P29" s="14"/>
      <c r="Q29" s="14"/>
      <c r="R29" s="14"/>
      <c r="S29" s="14"/>
      <c r="T29" s="14"/>
      <c r="U29" s="140"/>
      <c r="V29" s="108"/>
      <c r="W29" s="109"/>
      <c r="X29" s="109"/>
      <c r="Y29" s="109"/>
      <c r="Z29" s="109"/>
      <c r="AA29" s="109"/>
      <c r="AB29" s="111"/>
      <c r="AC29" s="16"/>
      <c r="AD29" s="14"/>
      <c r="AE29" s="14"/>
      <c r="AF29" s="14"/>
      <c r="AG29" s="14"/>
      <c r="AH29" s="14"/>
      <c r="AI29" s="140"/>
      <c r="AJ29" s="143">
        <v>15</v>
      </c>
      <c r="AK29" s="109">
        <v>15</v>
      </c>
      <c r="AL29" s="109"/>
      <c r="AM29" s="109"/>
      <c r="AN29" s="109"/>
      <c r="AO29" s="109">
        <v>20</v>
      </c>
      <c r="AP29" s="111">
        <v>2</v>
      </c>
    </row>
    <row r="30" spans="2:42" ht="31.5" customHeight="1" x14ac:dyDescent="0.25">
      <c r="B30" s="6" t="s">
        <v>18</v>
      </c>
      <c r="C30" s="269" t="s">
        <v>139</v>
      </c>
      <c r="D30" s="206"/>
      <c r="E30" s="202">
        <v>1.2</v>
      </c>
      <c r="F30" s="211">
        <f t="shared" si="26"/>
        <v>4</v>
      </c>
      <c r="G30" s="196">
        <f t="shared" si="27"/>
        <v>30</v>
      </c>
      <c r="H30" s="66">
        <f t="shared" si="27"/>
        <v>30</v>
      </c>
      <c r="I30" s="66">
        <f t="shared" si="27"/>
        <v>0</v>
      </c>
      <c r="J30" s="66">
        <f t="shared" si="27"/>
        <v>0</v>
      </c>
      <c r="K30" s="66">
        <f t="shared" si="27"/>
        <v>0</v>
      </c>
      <c r="L30" s="67">
        <f t="shared" si="28"/>
        <v>40</v>
      </c>
      <c r="M30" s="92">
        <f t="shared" si="29"/>
        <v>60</v>
      </c>
      <c r="N30" s="92">
        <f t="shared" si="30"/>
        <v>100</v>
      </c>
      <c r="O30" s="16">
        <v>15</v>
      </c>
      <c r="P30" s="14">
        <v>15</v>
      </c>
      <c r="Q30" s="14"/>
      <c r="R30" s="14"/>
      <c r="S30" s="14"/>
      <c r="T30" s="14">
        <v>20</v>
      </c>
      <c r="U30" s="140">
        <v>2</v>
      </c>
      <c r="V30" s="108">
        <v>15</v>
      </c>
      <c r="W30" s="109">
        <v>15</v>
      </c>
      <c r="X30" s="109"/>
      <c r="Y30" s="109"/>
      <c r="Z30" s="109"/>
      <c r="AA30" s="109">
        <v>20</v>
      </c>
      <c r="AB30" s="111">
        <v>2</v>
      </c>
      <c r="AC30" s="16"/>
      <c r="AD30" s="14"/>
      <c r="AE30" s="14"/>
      <c r="AF30" s="14"/>
      <c r="AG30" s="14"/>
      <c r="AH30" s="14"/>
      <c r="AI30" s="140"/>
      <c r="AJ30" s="143"/>
      <c r="AK30" s="109"/>
      <c r="AL30" s="109"/>
      <c r="AM30" s="109"/>
      <c r="AN30" s="109"/>
      <c r="AO30" s="109"/>
      <c r="AP30" s="111"/>
    </row>
    <row r="31" spans="2:42" ht="21.95" customHeight="1" x14ac:dyDescent="0.25">
      <c r="B31" s="6" t="s">
        <v>45</v>
      </c>
      <c r="C31" s="35" t="s">
        <v>112</v>
      </c>
      <c r="D31" s="40"/>
      <c r="E31" s="8">
        <v>1.2</v>
      </c>
      <c r="F31" s="211">
        <f t="shared" si="26"/>
        <v>4</v>
      </c>
      <c r="G31" s="196">
        <f t="shared" si="27"/>
        <v>30</v>
      </c>
      <c r="H31" s="66">
        <f t="shared" si="27"/>
        <v>30</v>
      </c>
      <c r="I31" s="66">
        <f t="shared" si="27"/>
        <v>0</v>
      </c>
      <c r="J31" s="66">
        <f t="shared" si="27"/>
        <v>0</v>
      </c>
      <c r="K31" s="66">
        <f t="shared" si="27"/>
        <v>0</v>
      </c>
      <c r="L31" s="67">
        <f t="shared" si="28"/>
        <v>40</v>
      </c>
      <c r="M31" s="92">
        <f t="shared" si="29"/>
        <v>60</v>
      </c>
      <c r="N31" s="92">
        <f t="shared" si="30"/>
        <v>100</v>
      </c>
      <c r="O31" s="30">
        <v>15</v>
      </c>
      <c r="P31" s="31">
        <v>15</v>
      </c>
      <c r="Q31" s="31"/>
      <c r="R31" s="31"/>
      <c r="S31" s="32"/>
      <c r="T31" s="32">
        <v>20</v>
      </c>
      <c r="U31" s="32">
        <v>2</v>
      </c>
      <c r="V31" s="104">
        <v>15</v>
      </c>
      <c r="W31" s="105">
        <v>15</v>
      </c>
      <c r="X31" s="105"/>
      <c r="Y31" s="105"/>
      <c r="Z31" s="106"/>
      <c r="AA31" s="106">
        <v>20</v>
      </c>
      <c r="AB31" s="107">
        <v>2</v>
      </c>
      <c r="AC31" s="33"/>
      <c r="AD31" s="31"/>
      <c r="AE31" s="31"/>
      <c r="AF31" s="31"/>
      <c r="AG31" s="32"/>
      <c r="AH31" s="32"/>
      <c r="AI31" s="32"/>
      <c r="AJ31" s="104"/>
      <c r="AK31" s="105"/>
      <c r="AL31" s="105"/>
      <c r="AM31" s="105"/>
      <c r="AN31" s="106"/>
      <c r="AO31" s="106"/>
      <c r="AP31" s="107"/>
    </row>
    <row r="32" spans="2:42" ht="21.95" customHeight="1" x14ac:dyDescent="0.25">
      <c r="B32" s="6" t="s">
        <v>27</v>
      </c>
      <c r="C32" s="36" t="s">
        <v>136</v>
      </c>
      <c r="D32" s="41">
        <v>2</v>
      </c>
      <c r="E32" s="6">
        <v>1.2</v>
      </c>
      <c r="F32" s="211">
        <f t="shared" si="26"/>
        <v>6</v>
      </c>
      <c r="G32" s="196">
        <f t="shared" si="27"/>
        <v>30</v>
      </c>
      <c r="H32" s="66">
        <f t="shared" si="27"/>
        <v>60</v>
      </c>
      <c r="I32" s="66">
        <f t="shared" si="27"/>
        <v>0</v>
      </c>
      <c r="J32" s="66">
        <f t="shared" si="27"/>
        <v>0</v>
      </c>
      <c r="K32" s="66">
        <f t="shared" si="27"/>
        <v>0</v>
      </c>
      <c r="L32" s="67">
        <f t="shared" si="28"/>
        <v>60</v>
      </c>
      <c r="M32" s="92">
        <f t="shared" si="29"/>
        <v>90</v>
      </c>
      <c r="N32" s="92">
        <f t="shared" si="30"/>
        <v>150</v>
      </c>
      <c r="O32" s="13">
        <v>15</v>
      </c>
      <c r="P32" s="14">
        <v>30</v>
      </c>
      <c r="Q32" s="14"/>
      <c r="R32" s="14"/>
      <c r="S32" s="15"/>
      <c r="T32" s="15">
        <v>30</v>
      </c>
      <c r="U32" s="15">
        <v>3</v>
      </c>
      <c r="V32" s="108">
        <v>15</v>
      </c>
      <c r="W32" s="109">
        <v>30</v>
      </c>
      <c r="X32" s="109"/>
      <c r="Y32" s="109"/>
      <c r="Z32" s="110"/>
      <c r="AA32" s="110">
        <v>30</v>
      </c>
      <c r="AB32" s="111">
        <v>3</v>
      </c>
      <c r="AC32" s="16"/>
      <c r="AD32" s="14"/>
      <c r="AE32" s="14"/>
      <c r="AF32" s="14"/>
      <c r="AG32" s="15"/>
      <c r="AH32" s="15"/>
      <c r="AI32" s="15"/>
      <c r="AJ32" s="108"/>
      <c r="AK32" s="109"/>
      <c r="AL32" s="109"/>
      <c r="AM32" s="109"/>
      <c r="AN32" s="110"/>
      <c r="AO32" s="110"/>
      <c r="AP32" s="111"/>
    </row>
    <row r="33" spans="2:42" ht="21.95" customHeight="1" x14ac:dyDescent="0.25">
      <c r="B33" s="6" t="s">
        <v>28</v>
      </c>
      <c r="C33" s="272" t="s">
        <v>148</v>
      </c>
      <c r="D33" s="42"/>
      <c r="E33" s="6">
        <v>1</v>
      </c>
      <c r="F33" s="211">
        <v>2</v>
      </c>
      <c r="G33" s="196">
        <f t="shared" si="27"/>
        <v>0</v>
      </c>
      <c r="H33" s="66">
        <f t="shared" si="27"/>
        <v>30</v>
      </c>
      <c r="I33" s="66">
        <f t="shared" si="27"/>
        <v>0</v>
      </c>
      <c r="J33" s="66">
        <f t="shared" si="27"/>
        <v>0</v>
      </c>
      <c r="K33" s="66">
        <f t="shared" si="27"/>
        <v>0</v>
      </c>
      <c r="L33" s="67">
        <v>20</v>
      </c>
      <c r="M33" s="92">
        <f t="shared" si="29"/>
        <v>30</v>
      </c>
      <c r="N33" s="92">
        <v>50</v>
      </c>
      <c r="O33" s="9"/>
      <c r="P33" s="17">
        <v>30</v>
      </c>
      <c r="Q33" s="17"/>
      <c r="R33" s="17"/>
      <c r="S33" s="18"/>
      <c r="T33" s="18">
        <v>20</v>
      </c>
      <c r="U33" s="18">
        <v>2</v>
      </c>
      <c r="V33" s="130"/>
      <c r="W33" s="131"/>
      <c r="X33" s="131"/>
      <c r="Y33" s="131"/>
      <c r="Z33" s="132"/>
      <c r="AA33" s="132"/>
      <c r="AB33" s="133"/>
      <c r="AC33" s="19"/>
      <c r="AD33" s="17"/>
      <c r="AE33" s="17"/>
      <c r="AF33" s="17"/>
      <c r="AG33" s="18"/>
      <c r="AH33" s="18"/>
      <c r="AI33" s="18"/>
      <c r="AJ33" s="130"/>
      <c r="AK33" s="131"/>
      <c r="AL33" s="131"/>
      <c r="AM33" s="131"/>
      <c r="AN33" s="132"/>
      <c r="AO33" s="132"/>
      <c r="AP33" s="133"/>
    </row>
    <row r="34" spans="2:42" ht="21.95" customHeight="1" x14ac:dyDescent="0.25">
      <c r="B34" s="6" t="s">
        <v>31</v>
      </c>
      <c r="C34" s="215" t="s">
        <v>97</v>
      </c>
      <c r="D34" s="43"/>
      <c r="E34" s="6">
        <v>1</v>
      </c>
      <c r="F34" s="211">
        <f t="shared" si="26"/>
        <v>2</v>
      </c>
      <c r="G34" s="196">
        <f t="shared" si="27"/>
        <v>0</v>
      </c>
      <c r="H34" s="66">
        <f t="shared" si="27"/>
        <v>30</v>
      </c>
      <c r="I34" s="66">
        <f t="shared" si="27"/>
        <v>0</v>
      </c>
      <c r="J34" s="66">
        <f t="shared" si="27"/>
        <v>0</v>
      </c>
      <c r="K34" s="66">
        <f t="shared" si="27"/>
        <v>0</v>
      </c>
      <c r="L34" s="67">
        <f t="shared" si="28"/>
        <v>20</v>
      </c>
      <c r="M34" s="92">
        <f t="shared" si="29"/>
        <v>30</v>
      </c>
      <c r="N34" s="92">
        <f t="shared" si="30"/>
        <v>50</v>
      </c>
      <c r="O34" s="13"/>
      <c r="P34" s="14">
        <v>30</v>
      </c>
      <c r="Q34" s="14"/>
      <c r="R34" s="14"/>
      <c r="S34" s="15"/>
      <c r="T34" s="15">
        <v>20</v>
      </c>
      <c r="U34" s="15">
        <v>2</v>
      </c>
      <c r="V34" s="108"/>
      <c r="W34" s="109"/>
      <c r="X34" s="109"/>
      <c r="Y34" s="109"/>
      <c r="Z34" s="110"/>
      <c r="AA34" s="110"/>
      <c r="AB34" s="111"/>
      <c r="AC34" s="16"/>
      <c r="AD34" s="14"/>
      <c r="AE34" s="14"/>
      <c r="AF34" s="14"/>
      <c r="AG34" s="15"/>
      <c r="AH34" s="15"/>
      <c r="AI34" s="15"/>
      <c r="AJ34" s="108"/>
      <c r="AK34" s="109"/>
      <c r="AL34" s="109"/>
      <c r="AM34" s="109"/>
      <c r="AN34" s="110"/>
      <c r="AO34" s="110"/>
      <c r="AP34" s="111"/>
    </row>
    <row r="35" spans="2:42" ht="21.95" customHeight="1" thickBot="1" x14ac:dyDescent="0.3">
      <c r="B35" s="242" t="s">
        <v>29</v>
      </c>
      <c r="C35" s="222" t="s">
        <v>102</v>
      </c>
      <c r="D35" s="208"/>
      <c r="E35" s="203">
        <v>2.2999999999999998</v>
      </c>
      <c r="F35" s="212">
        <f t="shared" si="26"/>
        <v>9</v>
      </c>
      <c r="G35" s="197">
        <f t="shared" si="27"/>
        <v>0</v>
      </c>
      <c r="H35" s="198">
        <f t="shared" si="27"/>
        <v>0</v>
      </c>
      <c r="I35" s="198">
        <f t="shared" si="27"/>
        <v>0</v>
      </c>
      <c r="J35" s="198">
        <f t="shared" si="27"/>
        <v>0</v>
      </c>
      <c r="K35" s="198">
        <f t="shared" si="27"/>
        <v>225</v>
      </c>
      <c r="L35" s="199">
        <f t="shared" si="28"/>
        <v>0</v>
      </c>
      <c r="M35" s="214">
        <f t="shared" si="29"/>
        <v>0</v>
      </c>
      <c r="N35" s="214">
        <f t="shared" si="30"/>
        <v>225</v>
      </c>
      <c r="O35" s="85"/>
      <c r="P35" s="83"/>
      <c r="Q35" s="83"/>
      <c r="R35" s="83"/>
      <c r="S35" s="84"/>
      <c r="T35" s="84"/>
      <c r="U35" s="141"/>
      <c r="V35" s="120"/>
      <c r="W35" s="121"/>
      <c r="X35" s="121"/>
      <c r="Y35" s="121"/>
      <c r="Z35" s="122">
        <v>75</v>
      </c>
      <c r="AA35" s="122"/>
      <c r="AB35" s="123">
        <v>3</v>
      </c>
      <c r="AC35" s="85"/>
      <c r="AD35" s="83"/>
      <c r="AE35" s="83"/>
      <c r="AF35" s="83"/>
      <c r="AG35" s="223">
        <v>150</v>
      </c>
      <c r="AH35" s="84"/>
      <c r="AI35" s="224">
        <v>6</v>
      </c>
      <c r="AJ35" s="144"/>
      <c r="AK35" s="121"/>
      <c r="AL35" s="121"/>
      <c r="AM35" s="121"/>
      <c r="AN35" s="122"/>
      <c r="AO35" s="122"/>
      <c r="AP35" s="123"/>
    </row>
    <row r="36" spans="2:42" ht="21.95" customHeight="1" thickBot="1" x14ac:dyDescent="0.3">
      <c r="B36" s="457" t="s">
        <v>26</v>
      </c>
      <c r="C36" s="453"/>
      <c r="D36" s="453"/>
      <c r="E36" s="458"/>
      <c r="F36" s="87">
        <f t="shared" ref="F36:N36" si="31">SUM(F28:F35)</f>
        <v>35</v>
      </c>
      <c r="G36" s="192">
        <f t="shared" si="31"/>
        <v>135</v>
      </c>
      <c r="H36" s="191">
        <f t="shared" si="31"/>
        <v>255</v>
      </c>
      <c r="I36" s="191">
        <f t="shared" si="31"/>
        <v>0</v>
      </c>
      <c r="J36" s="191">
        <f t="shared" si="31"/>
        <v>0</v>
      </c>
      <c r="K36" s="191">
        <f t="shared" si="31"/>
        <v>225</v>
      </c>
      <c r="L36" s="191">
        <f t="shared" si="31"/>
        <v>260</v>
      </c>
      <c r="M36" s="191">
        <f t="shared" si="31"/>
        <v>390</v>
      </c>
      <c r="N36" s="191">
        <f t="shared" si="31"/>
        <v>875</v>
      </c>
      <c r="O36" s="76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8"/>
    </row>
    <row r="37" spans="2:42" ht="21.95" customHeight="1" thickBot="1" x14ac:dyDescent="0.3">
      <c r="B37" s="243" t="s">
        <v>110</v>
      </c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5"/>
    </row>
    <row r="38" spans="2:42" ht="21.75" customHeight="1" x14ac:dyDescent="0.25">
      <c r="B38" s="86" t="s">
        <v>30</v>
      </c>
      <c r="C38" s="268" t="s">
        <v>138</v>
      </c>
      <c r="D38" s="264"/>
      <c r="E38" s="216">
        <v>3</v>
      </c>
      <c r="F38" s="262">
        <f t="shared" ref="F38:F47" si="32">SUM(U38,AB38,AI38,AP38)</f>
        <v>2</v>
      </c>
      <c r="G38" s="66">
        <f t="shared" ref="G38:K47" si="33">SUM(O38,V38,AC38,AJ38)</f>
        <v>0</v>
      </c>
      <c r="H38" s="66">
        <f t="shared" si="33"/>
        <v>30</v>
      </c>
      <c r="I38" s="66">
        <f t="shared" si="33"/>
        <v>0</v>
      </c>
      <c r="J38" s="66">
        <f t="shared" si="33"/>
        <v>0</v>
      </c>
      <c r="K38" s="66">
        <f t="shared" si="33"/>
        <v>0</v>
      </c>
      <c r="L38" s="67">
        <f t="shared" ref="L38:L47" si="34">SUM(T38,AA38,AH38,AO38,)</f>
        <v>20</v>
      </c>
      <c r="M38" s="91">
        <f t="shared" ref="M38:M47" si="35">SUM(G38:J38)</f>
        <v>30</v>
      </c>
      <c r="N38" s="92">
        <f t="shared" ref="N38:N47" si="36">SUM(G38:L38)</f>
        <v>50</v>
      </c>
      <c r="O38" s="52"/>
      <c r="P38" s="53"/>
      <c r="Q38" s="53"/>
      <c r="R38" s="53"/>
      <c r="S38" s="54"/>
      <c r="T38" s="54"/>
      <c r="U38" s="54"/>
      <c r="V38" s="126"/>
      <c r="W38" s="127"/>
      <c r="X38" s="127"/>
      <c r="Y38" s="127"/>
      <c r="Z38" s="128"/>
      <c r="AA38" s="128"/>
      <c r="AB38" s="129"/>
      <c r="AC38" s="55"/>
      <c r="AD38" s="53">
        <v>30</v>
      </c>
      <c r="AE38" s="53"/>
      <c r="AF38" s="53"/>
      <c r="AG38" s="54"/>
      <c r="AH38" s="54">
        <v>20</v>
      </c>
      <c r="AI38" s="54">
        <v>2</v>
      </c>
      <c r="AJ38" s="126"/>
      <c r="AK38" s="127"/>
      <c r="AL38" s="127"/>
      <c r="AM38" s="127"/>
      <c r="AN38" s="128"/>
      <c r="AO38" s="128"/>
      <c r="AP38" s="129"/>
    </row>
    <row r="39" spans="2:42" ht="27" customHeight="1" x14ac:dyDescent="0.25">
      <c r="B39" s="6" t="s">
        <v>32</v>
      </c>
      <c r="C39" s="36" t="s">
        <v>143</v>
      </c>
      <c r="D39" s="265"/>
      <c r="E39" s="190">
        <v>4</v>
      </c>
      <c r="F39" s="262">
        <f t="shared" si="32"/>
        <v>3</v>
      </c>
      <c r="G39" s="66">
        <f t="shared" si="33"/>
        <v>0</v>
      </c>
      <c r="H39" s="66">
        <f t="shared" si="33"/>
        <v>0</v>
      </c>
      <c r="I39" s="66">
        <f t="shared" si="33"/>
        <v>45</v>
      </c>
      <c r="J39" s="66">
        <f t="shared" si="33"/>
        <v>0</v>
      </c>
      <c r="K39" s="66">
        <f t="shared" si="33"/>
        <v>0</v>
      </c>
      <c r="L39" s="67">
        <f t="shared" si="34"/>
        <v>30</v>
      </c>
      <c r="M39" s="91">
        <f t="shared" si="35"/>
        <v>45</v>
      </c>
      <c r="N39" s="92">
        <f t="shared" si="36"/>
        <v>75</v>
      </c>
      <c r="O39" s="9"/>
      <c r="P39" s="17"/>
      <c r="Q39" s="17"/>
      <c r="R39" s="17"/>
      <c r="S39" s="18"/>
      <c r="T39" s="18"/>
      <c r="U39" s="18"/>
      <c r="V39" s="130"/>
      <c r="W39" s="131"/>
      <c r="X39" s="131"/>
      <c r="Y39" s="131"/>
      <c r="Z39" s="132"/>
      <c r="AA39" s="132"/>
      <c r="AB39" s="133"/>
      <c r="AC39" s="19"/>
      <c r="AD39" s="17"/>
      <c r="AE39" s="17"/>
      <c r="AF39" s="17"/>
      <c r="AG39" s="18"/>
      <c r="AH39" s="54"/>
      <c r="AI39" s="18"/>
      <c r="AJ39" s="130"/>
      <c r="AK39" s="131"/>
      <c r="AL39" s="131">
        <v>45</v>
      </c>
      <c r="AM39" s="131"/>
      <c r="AN39" s="132"/>
      <c r="AO39" s="132">
        <v>30</v>
      </c>
      <c r="AP39" s="133">
        <v>3</v>
      </c>
    </row>
    <row r="40" spans="2:42" ht="21.95" customHeight="1" x14ac:dyDescent="0.25">
      <c r="B40" s="6" t="s">
        <v>33</v>
      </c>
      <c r="C40" s="36" t="s">
        <v>127</v>
      </c>
      <c r="D40" s="42">
        <v>3</v>
      </c>
      <c r="E40" s="190">
        <v>3</v>
      </c>
      <c r="F40" s="262">
        <f t="shared" si="32"/>
        <v>3</v>
      </c>
      <c r="G40" s="66">
        <f t="shared" si="33"/>
        <v>15</v>
      </c>
      <c r="H40" s="66">
        <f t="shared" si="33"/>
        <v>15</v>
      </c>
      <c r="I40" s="66">
        <f t="shared" si="33"/>
        <v>0</v>
      </c>
      <c r="J40" s="66">
        <f t="shared" si="33"/>
        <v>0</v>
      </c>
      <c r="K40" s="66">
        <f t="shared" si="33"/>
        <v>0</v>
      </c>
      <c r="L40" s="67">
        <f t="shared" si="34"/>
        <v>45</v>
      </c>
      <c r="M40" s="91">
        <f t="shared" si="35"/>
        <v>30</v>
      </c>
      <c r="N40" s="92">
        <f t="shared" si="36"/>
        <v>75</v>
      </c>
      <c r="O40" s="9"/>
      <c r="P40" s="17"/>
      <c r="Q40" s="17"/>
      <c r="R40" s="17"/>
      <c r="S40" s="18"/>
      <c r="T40" s="18"/>
      <c r="U40" s="18"/>
      <c r="V40" s="130"/>
      <c r="W40" s="131"/>
      <c r="X40" s="131"/>
      <c r="Y40" s="131"/>
      <c r="Z40" s="132"/>
      <c r="AA40" s="132"/>
      <c r="AB40" s="133"/>
      <c r="AC40" s="19">
        <v>15</v>
      </c>
      <c r="AD40" s="17">
        <v>15</v>
      </c>
      <c r="AE40" s="17"/>
      <c r="AF40" s="17"/>
      <c r="AG40" s="18"/>
      <c r="AH40" s="18">
        <v>45</v>
      </c>
      <c r="AI40" s="18">
        <v>3</v>
      </c>
      <c r="AJ40" s="130"/>
      <c r="AK40" s="131"/>
      <c r="AL40" s="131"/>
      <c r="AM40" s="131"/>
      <c r="AN40" s="132"/>
      <c r="AO40" s="132"/>
      <c r="AP40" s="133"/>
    </row>
    <row r="41" spans="2:42" ht="21.95" customHeight="1" x14ac:dyDescent="0.25">
      <c r="B41" s="6" t="s">
        <v>34</v>
      </c>
      <c r="C41" s="36" t="s">
        <v>126</v>
      </c>
      <c r="D41" s="42"/>
      <c r="E41" s="190">
        <v>4</v>
      </c>
      <c r="F41" s="262">
        <f t="shared" si="32"/>
        <v>2</v>
      </c>
      <c r="G41" s="66">
        <f t="shared" si="33"/>
        <v>0</v>
      </c>
      <c r="H41" s="66">
        <f t="shared" si="33"/>
        <v>0</v>
      </c>
      <c r="I41" s="66">
        <f t="shared" si="33"/>
        <v>15</v>
      </c>
      <c r="J41" s="66">
        <f t="shared" si="33"/>
        <v>0</v>
      </c>
      <c r="K41" s="66">
        <f t="shared" si="33"/>
        <v>0</v>
      </c>
      <c r="L41" s="67">
        <f t="shared" si="34"/>
        <v>35</v>
      </c>
      <c r="M41" s="91">
        <f t="shared" si="35"/>
        <v>15</v>
      </c>
      <c r="N41" s="92">
        <f t="shared" si="36"/>
        <v>50</v>
      </c>
      <c r="O41" s="9"/>
      <c r="P41" s="17"/>
      <c r="Q41" s="17"/>
      <c r="R41" s="17"/>
      <c r="S41" s="18"/>
      <c r="T41" s="18"/>
      <c r="U41" s="18"/>
      <c r="V41" s="130"/>
      <c r="W41" s="131"/>
      <c r="X41" s="131"/>
      <c r="Y41" s="131"/>
      <c r="Z41" s="132"/>
      <c r="AA41" s="132"/>
      <c r="AB41" s="133"/>
      <c r="AC41" s="19"/>
      <c r="AD41" s="17"/>
      <c r="AE41" s="17"/>
      <c r="AF41" s="17"/>
      <c r="AG41" s="18"/>
      <c r="AH41" s="18"/>
      <c r="AI41" s="275"/>
      <c r="AJ41" s="274"/>
      <c r="AK41" s="131"/>
      <c r="AL41" s="131">
        <v>15</v>
      </c>
      <c r="AM41" s="131"/>
      <c r="AN41" s="131"/>
      <c r="AO41" s="131">
        <v>35</v>
      </c>
      <c r="AP41" s="133">
        <v>2</v>
      </c>
    </row>
    <row r="42" spans="2:42" ht="46.15" customHeight="1" x14ac:dyDescent="0.25">
      <c r="B42" s="6" t="s">
        <v>35</v>
      </c>
      <c r="C42" s="36" t="s">
        <v>156</v>
      </c>
      <c r="D42" s="42"/>
      <c r="E42" s="190">
        <v>2</v>
      </c>
      <c r="F42" s="262">
        <f t="shared" si="32"/>
        <v>3</v>
      </c>
      <c r="G42" s="66">
        <f t="shared" si="33"/>
        <v>0</v>
      </c>
      <c r="H42" s="66">
        <f t="shared" si="33"/>
        <v>45</v>
      </c>
      <c r="I42" s="66">
        <f t="shared" si="33"/>
        <v>0</v>
      </c>
      <c r="J42" s="66">
        <f t="shared" si="33"/>
        <v>0</v>
      </c>
      <c r="K42" s="66">
        <f t="shared" si="33"/>
        <v>0</v>
      </c>
      <c r="L42" s="67">
        <f t="shared" si="34"/>
        <v>30</v>
      </c>
      <c r="M42" s="91">
        <f t="shared" si="35"/>
        <v>45</v>
      </c>
      <c r="N42" s="92">
        <f t="shared" si="36"/>
        <v>75</v>
      </c>
      <c r="O42" s="9"/>
      <c r="P42" s="17"/>
      <c r="Q42" s="17"/>
      <c r="R42" s="17"/>
      <c r="S42" s="18"/>
      <c r="T42" s="18"/>
      <c r="U42" s="18"/>
      <c r="V42" s="130"/>
      <c r="W42" s="131">
        <v>45</v>
      </c>
      <c r="X42" s="131"/>
      <c r="Y42" s="131"/>
      <c r="Z42" s="132"/>
      <c r="AA42" s="132">
        <v>30</v>
      </c>
      <c r="AB42" s="133">
        <v>3</v>
      </c>
      <c r="AC42" s="19"/>
      <c r="AD42" s="17"/>
      <c r="AE42" s="17"/>
      <c r="AF42" s="17"/>
      <c r="AG42" s="18"/>
      <c r="AH42" s="18"/>
      <c r="AI42" s="18"/>
      <c r="AJ42" s="130"/>
      <c r="AK42" s="131"/>
      <c r="AL42" s="131"/>
      <c r="AM42" s="131"/>
      <c r="AN42" s="132"/>
      <c r="AO42" s="132"/>
      <c r="AP42" s="133"/>
    </row>
    <row r="43" spans="2:42" ht="21.95" customHeight="1" x14ac:dyDescent="0.25">
      <c r="B43" s="6" t="s">
        <v>36</v>
      </c>
      <c r="C43" s="258" t="s">
        <v>117</v>
      </c>
      <c r="D43" s="42"/>
      <c r="E43" s="190">
        <v>4</v>
      </c>
      <c r="F43" s="262">
        <f t="shared" si="32"/>
        <v>2</v>
      </c>
      <c r="G43" s="66">
        <f t="shared" si="33"/>
        <v>0</v>
      </c>
      <c r="H43" s="66">
        <f t="shared" si="33"/>
        <v>30</v>
      </c>
      <c r="I43" s="66">
        <f t="shared" si="33"/>
        <v>0</v>
      </c>
      <c r="J43" s="66">
        <f t="shared" si="33"/>
        <v>0</v>
      </c>
      <c r="K43" s="66">
        <f t="shared" si="33"/>
        <v>0</v>
      </c>
      <c r="L43" s="67">
        <f t="shared" si="34"/>
        <v>20</v>
      </c>
      <c r="M43" s="91">
        <f t="shared" si="35"/>
        <v>30</v>
      </c>
      <c r="N43" s="92">
        <f t="shared" si="36"/>
        <v>50</v>
      </c>
      <c r="O43" s="9"/>
      <c r="P43" s="17"/>
      <c r="Q43" s="17"/>
      <c r="R43" s="17"/>
      <c r="S43" s="18"/>
      <c r="T43" s="18"/>
      <c r="U43" s="18"/>
      <c r="V43" s="130"/>
      <c r="W43" s="131"/>
      <c r="X43" s="131"/>
      <c r="Y43" s="131"/>
      <c r="Z43" s="132"/>
      <c r="AA43" s="132"/>
      <c r="AB43" s="133"/>
      <c r="AC43" s="19"/>
      <c r="AD43" s="17"/>
      <c r="AE43" s="17"/>
      <c r="AF43" s="17"/>
      <c r="AG43" s="18"/>
      <c r="AH43" s="18"/>
      <c r="AI43" s="18"/>
      <c r="AJ43" s="130"/>
      <c r="AK43" s="131">
        <v>30</v>
      </c>
      <c r="AL43" s="131"/>
      <c r="AM43" s="131"/>
      <c r="AN43" s="132"/>
      <c r="AO43" s="132">
        <v>20</v>
      </c>
      <c r="AP43" s="133">
        <v>2</v>
      </c>
    </row>
    <row r="44" spans="2:42" ht="21.95" customHeight="1" x14ac:dyDescent="0.25">
      <c r="B44" s="6" t="s">
        <v>37</v>
      </c>
      <c r="C44" s="259" t="s">
        <v>140</v>
      </c>
      <c r="D44" s="263"/>
      <c r="E44" s="217">
        <v>3</v>
      </c>
      <c r="F44" s="262">
        <f t="shared" si="32"/>
        <v>2</v>
      </c>
      <c r="G44" s="66">
        <f t="shared" si="33"/>
        <v>0</v>
      </c>
      <c r="H44" s="66">
        <f t="shared" si="33"/>
        <v>30</v>
      </c>
      <c r="I44" s="66">
        <f t="shared" si="33"/>
        <v>0</v>
      </c>
      <c r="J44" s="66">
        <f t="shared" si="33"/>
        <v>0</v>
      </c>
      <c r="K44" s="66">
        <f t="shared" si="33"/>
        <v>0</v>
      </c>
      <c r="L44" s="67">
        <f t="shared" si="34"/>
        <v>20</v>
      </c>
      <c r="M44" s="91">
        <f t="shared" si="35"/>
        <v>30</v>
      </c>
      <c r="N44" s="92">
        <f t="shared" si="36"/>
        <v>50</v>
      </c>
      <c r="O44" s="26"/>
      <c r="P44" s="27"/>
      <c r="Q44" s="27"/>
      <c r="R44" s="27"/>
      <c r="S44" s="28"/>
      <c r="T44" s="28"/>
      <c r="U44" s="28"/>
      <c r="V44" s="134"/>
      <c r="W44" s="135"/>
      <c r="X44" s="135"/>
      <c r="Y44" s="135"/>
      <c r="Z44" s="136"/>
      <c r="AA44" s="136"/>
      <c r="AB44" s="137"/>
      <c r="AC44" s="29"/>
      <c r="AD44" s="27">
        <v>30</v>
      </c>
      <c r="AE44" s="27"/>
      <c r="AF44" s="27"/>
      <c r="AG44" s="28"/>
      <c r="AH44" s="28">
        <v>20</v>
      </c>
      <c r="AI44" s="28">
        <v>2</v>
      </c>
      <c r="AJ44" s="134"/>
      <c r="AK44" s="135"/>
      <c r="AL44" s="276"/>
      <c r="AM44" s="135"/>
      <c r="AN44" s="136"/>
      <c r="AO44" s="136"/>
      <c r="AP44" s="137"/>
    </row>
    <row r="45" spans="2:42" ht="21.95" customHeight="1" x14ac:dyDescent="0.25">
      <c r="B45" s="6" t="s">
        <v>38</v>
      </c>
      <c r="C45" s="36" t="s">
        <v>123</v>
      </c>
      <c r="D45" s="42"/>
      <c r="E45" s="190">
        <v>3</v>
      </c>
      <c r="F45" s="262">
        <f t="shared" si="32"/>
        <v>2</v>
      </c>
      <c r="G45" s="66">
        <f t="shared" si="33"/>
        <v>0</v>
      </c>
      <c r="H45" s="66">
        <f t="shared" si="33"/>
        <v>30</v>
      </c>
      <c r="I45" s="66">
        <f t="shared" si="33"/>
        <v>0</v>
      </c>
      <c r="J45" s="66">
        <f t="shared" si="33"/>
        <v>0</v>
      </c>
      <c r="K45" s="66">
        <f t="shared" si="33"/>
        <v>0</v>
      </c>
      <c r="L45" s="67">
        <f t="shared" si="34"/>
        <v>20</v>
      </c>
      <c r="M45" s="91">
        <f t="shared" si="35"/>
        <v>30</v>
      </c>
      <c r="N45" s="92">
        <f t="shared" si="36"/>
        <v>50</v>
      </c>
      <c r="O45" s="9"/>
      <c r="P45" s="17"/>
      <c r="Q45" s="17"/>
      <c r="R45" s="17"/>
      <c r="S45" s="18"/>
      <c r="T45" s="18"/>
      <c r="U45" s="18"/>
      <c r="V45" s="130"/>
      <c r="W45" s="131"/>
      <c r="X45" s="131"/>
      <c r="Y45" s="131"/>
      <c r="Z45" s="132"/>
      <c r="AA45" s="132"/>
      <c r="AB45" s="133"/>
      <c r="AC45" s="19"/>
      <c r="AD45" s="17">
        <v>30</v>
      </c>
      <c r="AE45" s="17"/>
      <c r="AF45" s="17"/>
      <c r="AG45" s="18"/>
      <c r="AH45" s="18">
        <v>20</v>
      </c>
      <c r="AI45" s="18">
        <v>2</v>
      </c>
      <c r="AJ45" s="130"/>
      <c r="AK45" s="132"/>
      <c r="AL45" s="131"/>
      <c r="AM45" s="274"/>
      <c r="AN45" s="132"/>
      <c r="AO45" s="132"/>
      <c r="AP45" s="133"/>
    </row>
    <row r="46" spans="2:42" ht="21.95" customHeight="1" x14ac:dyDescent="0.25">
      <c r="B46" s="6" t="s">
        <v>39</v>
      </c>
      <c r="C46" s="260" t="s">
        <v>124</v>
      </c>
      <c r="D46" s="266"/>
      <c r="E46" s="218">
        <v>3</v>
      </c>
      <c r="F46" s="262">
        <f t="shared" si="32"/>
        <v>2</v>
      </c>
      <c r="G46" s="66">
        <f t="shared" si="33"/>
        <v>0</v>
      </c>
      <c r="H46" s="66">
        <f t="shared" si="33"/>
        <v>30</v>
      </c>
      <c r="I46" s="66">
        <f t="shared" si="33"/>
        <v>0</v>
      </c>
      <c r="J46" s="66">
        <f t="shared" si="33"/>
        <v>0</v>
      </c>
      <c r="K46" s="66">
        <f t="shared" si="33"/>
        <v>0</v>
      </c>
      <c r="L46" s="67">
        <f t="shared" si="34"/>
        <v>20</v>
      </c>
      <c r="M46" s="91">
        <f t="shared" si="35"/>
        <v>30</v>
      </c>
      <c r="N46" s="92">
        <f t="shared" si="36"/>
        <v>50</v>
      </c>
      <c r="O46" s="9"/>
      <c r="P46" s="17"/>
      <c r="Q46" s="17"/>
      <c r="R46" s="17"/>
      <c r="S46" s="18"/>
      <c r="T46" s="18"/>
      <c r="U46" s="18"/>
      <c r="V46" s="130"/>
      <c r="W46" s="131"/>
      <c r="X46" s="131"/>
      <c r="Y46" s="131"/>
      <c r="Z46" s="132"/>
      <c r="AA46" s="132"/>
      <c r="AB46" s="133"/>
      <c r="AC46" s="19"/>
      <c r="AD46" s="17">
        <v>30</v>
      </c>
      <c r="AE46" s="17"/>
      <c r="AF46" s="17"/>
      <c r="AG46" s="18"/>
      <c r="AH46" s="18">
        <v>20</v>
      </c>
      <c r="AI46" s="18">
        <v>2</v>
      </c>
      <c r="AJ46" s="130"/>
      <c r="AK46" s="131"/>
      <c r="AL46" s="127"/>
      <c r="AM46" s="131"/>
      <c r="AN46" s="132"/>
      <c r="AO46" s="132"/>
      <c r="AP46" s="133"/>
    </row>
    <row r="47" spans="2:42" ht="21.95" customHeight="1" thickBot="1" x14ac:dyDescent="0.3">
      <c r="B47" s="242" t="s">
        <v>40</v>
      </c>
      <c r="C47" s="261" t="s">
        <v>152</v>
      </c>
      <c r="D47" s="220"/>
      <c r="E47" s="221">
        <v>4</v>
      </c>
      <c r="F47" s="262">
        <f t="shared" si="32"/>
        <v>1</v>
      </c>
      <c r="G47" s="66">
        <f t="shared" si="33"/>
        <v>0</v>
      </c>
      <c r="H47" s="66">
        <f t="shared" si="33"/>
        <v>15</v>
      </c>
      <c r="I47" s="66">
        <f t="shared" si="33"/>
        <v>0</v>
      </c>
      <c r="J47" s="66">
        <f t="shared" si="33"/>
        <v>0</v>
      </c>
      <c r="K47" s="66">
        <f t="shared" si="33"/>
        <v>0</v>
      </c>
      <c r="L47" s="67">
        <f t="shared" si="34"/>
        <v>10</v>
      </c>
      <c r="M47" s="91">
        <f t="shared" si="35"/>
        <v>15</v>
      </c>
      <c r="N47" s="92">
        <f t="shared" si="36"/>
        <v>25</v>
      </c>
      <c r="O47" s="16"/>
      <c r="P47" s="14"/>
      <c r="Q47" s="14"/>
      <c r="R47" s="14"/>
      <c r="S47" s="14"/>
      <c r="T47" s="14"/>
      <c r="U47" s="140"/>
      <c r="V47" s="108"/>
      <c r="W47" s="109"/>
      <c r="X47" s="109"/>
      <c r="Y47" s="109"/>
      <c r="Z47" s="109"/>
      <c r="AA47" s="109"/>
      <c r="AB47" s="111"/>
      <c r="AC47" s="16"/>
      <c r="AD47" s="14"/>
      <c r="AE47" s="14"/>
      <c r="AF47" s="14"/>
      <c r="AG47" s="14"/>
      <c r="AH47" s="14"/>
      <c r="AI47" s="140"/>
      <c r="AJ47" s="143"/>
      <c r="AK47" s="109">
        <v>15</v>
      </c>
      <c r="AL47" s="109"/>
      <c r="AM47" s="109"/>
      <c r="AN47" s="109"/>
      <c r="AO47" s="109">
        <v>10</v>
      </c>
      <c r="AP47" s="111">
        <v>1</v>
      </c>
    </row>
    <row r="48" spans="2:42" ht="21.95" customHeight="1" thickBot="1" x14ac:dyDescent="0.3">
      <c r="B48" s="457" t="s">
        <v>26</v>
      </c>
      <c r="C48" s="453"/>
      <c r="D48" s="453"/>
      <c r="E48" s="458"/>
      <c r="F48" s="93">
        <f t="shared" ref="F48:N48" si="37">SUM(F38:F47)</f>
        <v>22</v>
      </c>
      <c r="G48" s="94">
        <f t="shared" si="37"/>
        <v>15</v>
      </c>
      <c r="H48" s="95">
        <f t="shared" si="37"/>
        <v>225</v>
      </c>
      <c r="I48" s="95">
        <f t="shared" si="37"/>
        <v>60</v>
      </c>
      <c r="J48" s="95">
        <f t="shared" si="37"/>
        <v>0</v>
      </c>
      <c r="K48" s="95">
        <f t="shared" si="37"/>
        <v>0</v>
      </c>
      <c r="L48" s="95">
        <f t="shared" si="37"/>
        <v>250</v>
      </c>
      <c r="M48" s="96">
        <f t="shared" si="37"/>
        <v>300</v>
      </c>
      <c r="N48" s="89">
        <f t="shared" si="37"/>
        <v>550</v>
      </c>
      <c r="O48" s="459"/>
      <c r="P48" s="460"/>
      <c r="Q48" s="460"/>
      <c r="R48" s="460"/>
      <c r="S48" s="460"/>
      <c r="T48" s="460"/>
      <c r="U48" s="460"/>
      <c r="V48" s="460"/>
      <c r="W48" s="460"/>
      <c r="X48" s="460"/>
      <c r="Y48" s="460"/>
      <c r="Z48" s="460"/>
      <c r="AA48" s="460"/>
      <c r="AB48" s="460"/>
      <c r="AC48" s="460"/>
      <c r="AD48" s="460"/>
      <c r="AE48" s="460"/>
      <c r="AF48" s="460"/>
      <c r="AG48" s="460"/>
      <c r="AH48" s="460"/>
      <c r="AI48" s="460"/>
      <c r="AJ48" s="460"/>
      <c r="AK48" s="460"/>
      <c r="AL48" s="460"/>
      <c r="AM48" s="460"/>
      <c r="AN48" s="460"/>
      <c r="AO48" s="460"/>
      <c r="AP48" s="461"/>
    </row>
    <row r="49" spans="2:42" ht="21.95" customHeight="1" thickBot="1" x14ac:dyDescent="0.3">
      <c r="B49" s="467" t="s">
        <v>96</v>
      </c>
      <c r="C49" s="468"/>
      <c r="D49" s="468"/>
      <c r="E49" s="468"/>
      <c r="F49" s="468"/>
      <c r="G49" s="468"/>
      <c r="H49" s="468"/>
      <c r="I49" s="468"/>
      <c r="J49" s="468"/>
      <c r="K49" s="468"/>
      <c r="L49" s="468"/>
      <c r="M49" s="468"/>
      <c r="N49" s="468"/>
      <c r="O49" s="468"/>
      <c r="P49" s="468"/>
      <c r="Q49" s="468"/>
      <c r="R49" s="468"/>
      <c r="S49" s="468"/>
      <c r="T49" s="468"/>
      <c r="U49" s="468"/>
      <c r="V49" s="468"/>
      <c r="W49" s="468"/>
      <c r="X49" s="468"/>
      <c r="Y49" s="468"/>
      <c r="Z49" s="468"/>
      <c r="AA49" s="468"/>
      <c r="AB49" s="468"/>
      <c r="AC49" s="468"/>
      <c r="AD49" s="468"/>
      <c r="AE49" s="468"/>
      <c r="AF49" s="468"/>
      <c r="AG49" s="468"/>
      <c r="AH49" s="468"/>
      <c r="AI49" s="468"/>
      <c r="AJ49" s="468"/>
      <c r="AK49" s="468"/>
      <c r="AL49" s="468"/>
      <c r="AM49" s="468"/>
      <c r="AN49" s="468"/>
      <c r="AO49" s="468"/>
      <c r="AP49" s="469"/>
    </row>
    <row r="50" spans="2:42" ht="21.95" customHeight="1" x14ac:dyDescent="0.25">
      <c r="B50" s="8" t="s">
        <v>41</v>
      </c>
      <c r="C50" s="215" t="s">
        <v>77</v>
      </c>
      <c r="D50" s="42"/>
      <c r="E50" s="6" t="s">
        <v>98</v>
      </c>
      <c r="F50" s="90">
        <f t="shared" ref="F50:F51" si="38">SUM(U50,AB50,AI50,AP50)</f>
        <v>6</v>
      </c>
      <c r="G50" s="66">
        <f t="shared" ref="G50:K51" si="39">SUM(O50,V50,AC50,AJ50)</f>
        <v>0</v>
      </c>
      <c r="H50" s="66">
        <f t="shared" si="39"/>
        <v>0</v>
      </c>
      <c r="I50" s="66">
        <f t="shared" si="39"/>
        <v>0</v>
      </c>
      <c r="J50" s="66">
        <f t="shared" si="39"/>
        <v>90</v>
      </c>
      <c r="K50" s="66">
        <f t="shared" si="39"/>
        <v>0</v>
      </c>
      <c r="L50" s="67">
        <f t="shared" ref="L50:L51" si="40">SUM(T50,AA50,AH50,AO50,)</f>
        <v>60</v>
      </c>
      <c r="M50" s="91">
        <f t="shared" ref="M50:M51" si="41">SUM(G50:J50)</f>
        <v>90</v>
      </c>
      <c r="N50" s="92">
        <f t="shared" ref="N50:N51" si="42">SUM(G50:L50)</f>
        <v>150</v>
      </c>
      <c r="O50" s="9"/>
      <c r="P50" s="17"/>
      <c r="Q50" s="17"/>
      <c r="R50" s="17"/>
      <c r="S50" s="18"/>
      <c r="T50" s="18"/>
      <c r="U50" s="18"/>
      <c r="V50" s="130"/>
      <c r="W50" s="131"/>
      <c r="X50" s="131"/>
      <c r="Y50" s="131">
        <v>30</v>
      </c>
      <c r="Z50" s="132"/>
      <c r="AA50" s="132">
        <v>20</v>
      </c>
      <c r="AB50" s="133">
        <v>2</v>
      </c>
      <c r="AC50" s="19"/>
      <c r="AD50" s="17"/>
      <c r="AE50" s="17"/>
      <c r="AF50" s="17">
        <v>30</v>
      </c>
      <c r="AG50" s="18"/>
      <c r="AH50" s="18">
        <v>20</v>
      </c>
      <c r="AI50" s="18">
        <v>2</v>
      </c>
      <c r="AJ50" s="130"/>
      <c r="AK50" s="131"/>
      <c r="AL50" s="131"/>
      <c r="AM50" s="131">
        <v>30</v>
      </c>
      <c r="AN50" s="132"/>
      <c r="AO50" s="132">
        <v>20</v>
      </c>
      <c r="AP50" s="133">
        <v>2</v>
      </c>
    </row>
    <row r="51" spans="2:42" ht="21.95" customHeight="1" thickBot="1" x14ac:dyDescent="0.3">
      <c r="B51" s="8" t="s">
        <v>42</v>
      </c>
      <c r="C51" s="215" t="s">
        <v>43</v>
      </c>
      <c r="D51" s="188"/>
      <c r="E51" s="190"/>
      <c r="F51" s="90">
        <f t="shared" si="38"/>
        <v>15</v>
      </c>
      <c r="G51" s="66">
        <f t="shared" si="39"/>
        <v>0</v>
      </c>
      <c r="H51" s="66">
        <f t="shared" si="39"/>
        <v>0</v>
      </c>
      <c r="I51" s="66">
        <f t="shared" si="39"/>
        <v>0</v>
      </c>
      <c r="J51" s="66">
        <f t="shared" si="39"/>
        <v>0</v>
      </c>
      <c r="K51" s="66">
        <f t="shared" si="39"/>
        <v>0</v>
      </c>
      <c r="L51" s="67">
        <f t="shared" si="40"/>
        <v>0</v>
      </c>
      <c r="M51" s="91">
        <f t="shared" si="41"/>
        <v>0</v>
      </c>
      <c r="N51" s="92">
        <f t="shared" si="42"/>
        <v>0</v>
      </c>
      <c r="O51" s="9"/>
      <c r="P51" s="17"/>
      <c r="Q51" s="17"/>
      <c r="R51" s="17"/>
      <c r="S51" s="18"/>
      <c r="T51" s="18"/>
      <c r="U51" s="18"/>
      <c r="V51" s="130"/>
      <c r="W51" s="131"/>
      <c r="X51" s="131"/>
      <c r="Y51" s="131"/>
      <c r="Z51" s="132"/>
      <c r="AA51" s="132"/>
      <c r="AB51" s="133"/>
      <c r="AC51" s="19"/>
      <c r="AD51" s="17"/>
      <c r="AE51" s="17"/>
      <c r="AF51" s="17"/>
      <c r="AG51" s="18"/>
      <c r="AH51" s="18"/>
      <c r="AI51" s="18"/>
      <c r="AJ51" s="130"/>
      <c r="AK51" s="131"/>
      <c r="AL51" s="131"/>
      <c r="AM51" s="131"/>
      <c r="AN51" s="132"/>
      <c r="AO51" s="132"/>
      <c r="AP51" s="133">
        <v>15</v>
      </c>
    </row>
    <row r="52" spans="2:42" ht="21.95" customHeight="1" thickBot="1" x14ac:dyDescent="0.3">
      <c r="B52" s="441" t="s">
        <v>26</v>
      </c>
      <c r="C52" s="442"/>
      <c r="D52" s="442"/>
      <c r="E52" s="443"/>
      <c r="F52" s="93">
        <f t="shared" ref="F52:N52" si="43">SUM(F50:F51)</f>
        <v>21</v>
      </c>
      <c r="G52" s="94">
        <f t="shared" si="43"/>
        <v>0</v>
      </c>
      <c r="H52" s="94">
        <f t="shared" si="43"/>
        <v>0</v>
      </c>
      <c r="I52" s="94">
        <f t="shared" si="43"/>
        <v>0</v>
      </c>
      <c r="J52" s="94">
        <f t="shared" si="43"/>
        <v>90</v>
      </c>
      <c r="K52" s="94">
        <f t="shared" si="43"/>
        <v>0</v>
      </c>
      <c r="L52" s="97">
        <f t="shared" si="43"/>
        <v>60</v>
      </c>
      <c r="M52" s="89">
        <f t="shared" si="43"/>
        <v>90</v>
      </c>
      <c r="N52" s="89">
        <f t="shared" si="43"/>
        <v>150</v>
      </c>
      <c r="O52" s="444"/>
      <c r="P52" s="445"/>
      <c r="Q52" s="445"/>
      <c r="R52" s="445"/>
      <c r="S52" s="445"/>
      <c r="T52" s="445"/>
      <c r="U52" s="445"/>
      <c r="V52" s="445"/>
      <c r="W52" s="445"/>
      <c r="X52" s="445"/>
      <c r="Y52" s="445"/>
      <c r="Z52" s="445"/>
      <c r="AA52" s="445"/>
      <c r="AB52" s="445"/>
      <c r="AC52" s="445"/>
      <c r="AD52" s="445"/>
      <c r="AE52" s="445"/>
      <c r="AF52" s="445"/>
      <c r="AG52" s="445"/>
      <c r="AH52" s="445"/>
      <c r="AI52" s="445"/>
      <c r="AJ52" s="445"/>
      <c r="AK52" s="445"/>
      <c r="AL52" s="445"/>
      <c r="AM52" s="445"/>
      <c r="AN52" s="445"/>
      <c r="AO52" s="445"/>
      <c r="AP52" s="446"/>
    </row>
    <row r="53" spans="2:42" ht="21.95" customHeight="1" x14ac:dyDescent="0.25">
      <c r="B53" s="462" t="s">
        <v>50</v>
      </c>
      <c r="C53" s="463"/>
      <c r="D53" s="463"/>
      <c r="E53" s="463"/>
      <c r="F53" s="464"/>
      <c r="G53" s="98">
        <f>SUM(G14,G26,G36,G48,G52)</f>
        <v>255</v>
      </c>
      <c r="H53" s="98">
        <f>SUM(H14,H26,H36,H48,H52)</f>
        <v>645</v>
      </c>
      <c r="I53" s="98">
        <f>SUM(I14,I26,I36,I48,I52)</f>
        <v>360</v>
      </c>
      <c r="J53" s="98">
        <f>SUM(J14,J26,J36,J48,J52)</f>
        <v>90</v>
      </c>
      <c r="K53" s="98">
        <f>SUM(K14,K26,K36,K48,K52)</f>
        <v>225</v>
      </c>
      <c r="L53" s="465">
        <f>SUM(G53:J53)</f>
        <v>1350</v>
      </c>
      <c r="M53" s="466"/>
      <c r="N53" s="63"/>
      <c r="O53" s="69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1"/>
    </row>
    <row r="54" spans="2:42" ht="21.95" customHeight="1" thickBot="1" x14ac:dyDescent="0.3">
      <c r="B54" s="470" t="s">
        <v>21</v>
      </c>
      <c r="C54" s="471"/>
      <c r="D54" s="471"/>
      <c r="E54" s="472"/>
      <c r="F54" s="225">
        <f>SUM(F14,F26,F36,F48,F52)</f>
        <v>120</v>
      </c>
      <c r="G54" s="473"/>
      <c r="H54" s="474"/>
      <c r="I54" s="474"/>
      <c r="J54" s="474"/>
      <c r="K54" s="474"/>
      <c r="L54" s="474"/>
      <c r="M54" s="475"/>
      <c r="N54" s="46"/>
      <c r="O54" s="72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4"/>
    </row>
    <row r="55" spans="2:42" ht="21.95" customHeight="1" thickBot="1" x14ac:dyDescent="0.3">
      <c r="B55" s="476"/>
      <c r="C55" s="477"/>
      <c r="D55" s="477"/>
      <c r="E55" s="477"/>
      <c r="F55" s="478"/>
      <c r="G55" s="64">
        <f>G53/$L$53</f>
        <v>0.18888888888888888</v>
      </c>
      <c r="H55" s="64">
        <f>H53/$L$53</f>
        <v>0.4777777777777778</v>
      </c>
      <c r="I55" s="64">
        <f>I53/$L$53</f>
        <v>0.26666666666666666</v>
      </c>
      <c r="J55" s="64">
        <f>J53/$L$53</f>
        <v>6.6666666666666666E-2</v>
      </c>
      <c r="K55" s="64">
        <f>K53/$L$53</f>
        <v>0.16666666666666666</v>
      </c>
      <c r="L55" s="479"/>
      <c r="M55" s="480"/>
      <c r="N55" s="481"/>
      <c r="O55" s="68">
        <f t="shared" ref="O55:AO55" si="44">SUM(O9:O13,O17:O25,O28:O35,O38:O47,O50)</f>
        <v>105</v>
      </c>
      <c r="P55" s="68">
        <f t="shared" si="44"/>
        <v>240</v>
      </c>
      <c r="Q55" s="68">
        <f t="shared" si="44"/>
        <v>75</v>
      </c>
      <c r="R55" s="68">
        <f t="shared" si="44"/>
        <v>0</v>
      </c>
      <c r="S55" s="68">
        <f t="shared" si="44"/>
        <v>0</v>
      </c>
      <c r="T55" s="68">
        <f t="shared" si="44"/>
        <v>330</v>
      </c>
      <c r="U55" s="68">
        <f t="shared" si="44"/>
        <v>30</v>
      </c>
      <c r="V55" s="68">
        <f t="shared" si="44"/>
        <v>75</v>
      </c>
      <c r="W55" s="68">
        <f t="shared" si="44"/>
        <v>180</v>
      </c>
      <c r="X55" s="68">
        <f t="shared" si="44"/>
        <v>120</v>
      </c>
      <c r="Y55" s="68">
        <f t="shared" si="44"/>
        <v>30</v>
      </c>
      <c r="Z55" s="68">
        <f t="shared" si="44"/>
        <v>75</v>
      </c>
      <c r="AA55" s="68">
        <f t="shared" si="44"/>
        <v>270</v>
      </c>
      <c r="AB55" s="68">
        <f t="shared" si="44"/>
        <v>30</v>
      </c>
      <c r="AC55" s="68">
        <f t="shared" si="44"/>
        <v>30</v>
      </c>
      <c r="AD55" s="68">
        <f t="shared" si="44"/>
        <v>150</v>
      </c>
      <c r="AE55" s="68">
        <f t="shared" si="44"/>
        <v>105</v>
      </c>
      <c r="AF55" s="68">
        <f t="shared" si="44"/>
        <v>30</v>
      </c>
      <c r="AG55" s="68">
        <f t="shared" si="44"/>
        <v>150</v>
      </c>
      <c r="AH55" s="68">
        <f t="shared" si="44"/>
        <v>260</v>
      </c>
      <c r="AI55" s="68">
        <f t="shared" si="44"/>
        <v>30</v>
      </c>
      <c r="AJ55" s="68">
        <f t="shared" si="44"/>
        <v>45</v>
      </c>
      <c r="AK55" s="68">
        <f t="shared" si="44"/>
        <v>75</v>
      </c>
      <c r="AL55" s="68">
        <f t="shared" si="44"/>
        <v>60</v>
      </c>
      <c r="AM55" s="68">
        <f t="shared" si="44"/>
        <v>30</v>
      </c>
      <c r="AN55" s="68">
        <f t="shared" si="44"/>
        <v>0</v>
      </c>
      <c r="AO55" s="68">
        <f t="shared" si="44"/>
        <v>175</v>
      </c>
      <c r="AP55" s="138">
        <f>SUM(AP9:AP13,AP17:AP25,AP28:AP35,AP38:AP47,AP50,AP51)</f>
        <v>30</v>
      </c>
    </row>
    <row r="56" spans="2:42" ht="21.95" customHeight="1" x14ac:dyDescent="0.25">
      <c r="B56" s="482" t="s">
        <v>52</v>
      </c>
      <c r="C56" s="483"/>
      <c r="D56" s="483"/>
      <c r="E56" s="483"/>
      <c r="F56" s="483"/>
      <c r="G56" s="483"/>
      <c r="H56" s="483"/>
      <c r="I56" s="483"/>
      <c r="J56" s="483"/>
      <c r="K56" s="483"/>
      <c r="L56" s="483"/>
      <c r="M56" s="483"/>
      <c r="N56" s="484"/>
      <c r="O56" s="412">
        <f>SUM(O55:R55)</f>
        <v>420</v>
      </c>
      <c r="P56" s="487"/>
      <c r="Q56" s="487"/>
      <c r="R56" s="487"/>
      <c r="S56" s="487"/>
      <c r="T56" s="487"/>
      <c r="U56" s="488"/>
      <c r="V56" s="406">
        <f>SUM(V55:Y55)</f>
        <v>405</v>
      </c>
      <c r="W56" s="485"/>
      <c r="X56" s="485"/>
      <c r="Y56" s="485"/>
      <c r="Z56" s="485"/>
      <c r="AA56" s="485"/>
      <c r="AB56" s="486"/>
      <c r="AC56" s="412">
        <f t="shared" ref="AC56" si="45">SUM(AC55:AF55)</f>
        <v>315</v>
      </c>
      <c r="AD56" s="487"/>
      <c r="AE56" s="487"/>
      <c r="AF56" s="487"/>
      <c r="AG56" s="487"/>
      <c r="AH56" s="487"/>
      <c r="AI56" s="488"/>
      <c r="AJ56" s="406">
        <f t="shared" ref="AJ56" si="46">SUM(AJ55:AM55)</f>
        <v>210</v>
      </c>
      <c r="AK56" s="407"/>
      <c r="AL56" s="407"/>
      <c r="AM56" s="407"/>
      <c r="AN56" s="407"/>
      <c r="AO56" s="407"/>
      <c r="AP56" s="408"/>
    </row>
    <row r="57" spans="2:42" ht="21.95" customHeight="1" x14ac:dyDescent="0.25">
      <c r="B57" s="489" t="s">
        <v>53</v>
      </c>
      <c r="C57" s="490"/>
      <c r="D57" s="490"/>
      <c r="E57" s="490"/>
      <c r="F57" s="490"/>
      <c r="G57" s="490"/>
      <c r="H57" s="490"/>
      <c r="I57" s="490"/>
      <c r="J57" s="490"/>
      <c r="K57" s="490"/>
      <c r="L57" s="490"/>
      <c r="M57" s="490"/>
      <c r="N57" s="491"/>
      <c r="O57" s="400">
        <f>SUM(O55:R55,T55)</f>
        <v>750</v>
      </c>
      <c r="P57" s="401"/>
      <c r="Q57" s="401"/>
      <c r="R57" s="401"/>
      <c r="S57" s="401"/>
      <c r="T57" s="401"/>
      <c r="U57" s="402"/>
      <c r="V57" s="403">
        <f>SUM(V55:Y55,AA55)</f>
        <v>675</v>
      </c>
      <c r="W57" s="404"/>
      <c r="X57" s="404"/>
      <c r="Y57" s="404"/>
      <c r="Z57" s="404"/>
      <c r="AA57" s="404"/>
      <c r="AB57" s="405"/>
      <c r="AC57" s="400">
        <f>SUM(AC55:AF55,AH55)</f>
        <v>575</v>
      </c>
      <c r="AD57" s="401"/>
      <c r="AE57" s="401"/>
      <c r="AF57" s="401"/>
      <c r="AG57" s="401"/>
      <c r="AH57" s="401"/>
      <c r="AI57" s="402"/>
      <c r="AJ57" s="403">
        <f>SUM(AJ55:AM55,AO55)</f>
        <v>385</v>
      </c>
      <c r="AK57" s="404"/>
      <c r="AL57" s="404"/>
      <c r="AM57" s="404"/>
      <c r="AN57" s="404"/>
      <c r="AO57" s="404"/>
      <c r="AP57" s="405"/>
    </row>
    <row r="58" spans="2:42" ht="30" customHeight="1" x14ac:dyDescent="0.25">
      <c r="B58" s="489" t="s">
        <v>54</v>
      </c>
      <c r="C58" s="490"/>
      <c r="D58" s="490"/>
      <c r="E58" s="490"/>
      <c r="F58" s="490"/>
      <c r="G58" s="490"/>
      <c r="H58" s="490"/>
      <c r="I58" s="490"/>
      <c r="J58" s="490"/>
      <c r="K58" s="490"/>
      <c r="L58" s="490"/>
      <c r="M58" s="490"/>
      <c r="N58" s="491"/>
      <c r="O58" s="400">
        <f>SUM(O55:S55)</f>
        <v>420</v>
      </c>
      <c r="P58" s="496"/>
      <c r="Q58" s="496"/>
      <c r="R58" s="496"/>
      <c r="S58" s="496"/>
      <c r="T58" s="496"/>
      <c r="U58" s="497"/>
      <c r="V58" s="403">
        <f>SUM(V55:Z55)</f>
        <v>480</v>
      </c>
      <c r="W58" s="498"/>
      <c r="X58" s="498"/>
      <c r="Y58" s="498"/>
      <c r="Z58" s="498"/>
      <c r="AA58" s="498"/>
      <c r="AB58" s="499"/>
      <c r="AC58" s="400">
        <f t="shared" ref="AC58" si="47">SUM(AC55:AG55)</f>
        <v>465</v>
      </c>
      <c r="AD58" s="496"/>
      <c r="AE58" s="496"/>
      <c r="AF58" s="496"/>
      <c r="AG58" s="496"/>
      <c r="AH58" s="496"/>
      <c r="AI58" s="497"/>
      <c r="AJ58" s="403">
        <f t="shared" ref="AJ58" si="48">SUM(AJ55:AN55)</f>
        <v>210</v>
      </c>
      <c r="AK58" s="404"/>
      <c r="AL58" s="404"/>
      <c r="AM58" s="404"/>
      <c r="AN58" s="404"/>
      <c r="AO58" s="404"/>
      <c r="AP58" s="405"/>
    </row>
    <row r="59" spans="2:42" ht="21.95" customHeight="1" x14ac:dyDescent="0.25">
      <c r="B59" s="489" t="s">
        <v>19</v>
      </c>
      <c r="C59" s="490"/>
      <c r="D59" s="490"/>
      <c r="E59" s="490"/>
      <c r="F59" s="490"/>
      <c r="G59" s="490"/>
      <c r="H59" s="490"/>
      <c r="I59" s="490"/>
      <c r="J59" s="490"/>
      <c r="K59" s="490"/>
      <c r="L59" s="490"/>
      <c r="M59" s="490"/>
      <c r="N59" s="491"/>
      <c r="O59" s="492">
        <v>2</v>
      </c>
      <c r="P59" s="493"/>
      <c r="Q59" s="493"/>
      <c r="R59" s="493"/>
      <c r="S59" s="493"/>
      <c r="T59" s="493"/>
      <c r="U59" s="494"/>
      <c r="V59" s="418">
        <v>2</v>
      </c>
      <c r="W59" s="419"/>
      <c r="X59" s="419"/>
      <c r="Y59" s="419"/>
      <c r="Z59" s="419"/>
      <c r="AA59" s="419"/>
      <c r="AB59" s="420"/>
      <c r="AC59" s="495">
        <v>4</v>
      </c>
      <c r="AD59" s="496"/>
      <c r="AE59" s="496"/>
      <c r="AF59" s="496"/>
      <c r="AG59" s="496"/>
      <c r="AH59" s="496"/>
      <c r="AI59" s="497"/>
      <c r="AJ59" s="418">
        <v>0</v>
      </c>
      <c r="AK59" s="419"/>
      <c r="AL59" s="419"/>
      <c r="AM59" s="419"/>
      <c r="AN59" s="419"/>
      <c r="AO59" s="419"/>
      <c r="AP59" s="420"/>
    </row>
    <row r="60" spans="2:42" ht="21.95" customHeight="1" x14ac:dyDescent="0.25">
      <c r="B60" s="489" t="s">
        <v>51</v>
      </c>
      <c r="C60" s="490"/>
      <c r="D60" s="490"/>
      <c r="E60" s="490"/>
      <c r="F60" s="490"/>
      <c r="G60" s="490"/>
      <c r="H60" s="490"/>
      <c r="I60" s="490"/>
      <c r="J60" s="490"/>
      <c r="K60" s="490"/>
      <c r="L60" s="490"/>
      <c r="M60" s="490"/>
      <c r="N60" s="491"/>
      <c r="O60" s="400">
        <f>SUM(U9:U13,U17:U25,U28:U34,U38:U46,U50)</f>
        <v>30</v>
      </c>
      <c r="P60" s="401"/>
      <c r="Q60" s="401"/>
      <c r="R60" s="401"/>
      <c r="S60" s="401"/>
      <c r="T60" s="401"/>
      <c r="U60" s="402"/>
      <c r="V60" s="403">
        <f>SUM(AB9:AB13,AB17:AB25,AB28:AB34,AB38:AB46,AB50)</f>
        <v>27</v>
      </c>
      <c r="W60" s="404"/>
      <c r="X60" s="404"/>
      <c r="Y60" s="404"/>
      <c r="Z60" s="404"/>
      <c r="AA60" s="404"/>
      <c r="AB60" s="405"/>
      <c r="AC60" s="400">
        <f>SUM(AI9:AI13,AI17:AI25,AI28:AI34,AI38:AI46,AI50)</f>
        <v>24</v>
      </c>
      <c r="AD60" s="401"/>
      <c r="AE60" s="401"/>
      <c r="AF60" s="401"/>
      <c r="AG60" s="401"/>
      <c r="AH60" s="401"/>
      <c r="AI60" s="402"/>
      <c r="AJ60" s="403">
        <f>SUM(AP9:AP13,AP17:AP25,AP28:AP34,AP38:AP47,AP50,AP51)</f>
        <v>30</v>
      </c>
      <c r="AK60" s="404"/>
      <c r="AL60" s="404"/>
      <c r="AM60" s="404"/>
      <c r="AN60" s="404"/>
      <c r="AO60" s="404"/>
      <c r="AP60" s="405"/>
    </row>
    <row r="61" spans="2:42" ht="21.95" customHeight="1" thickBot="1" x14ac:dyDescent="0.3">
      <c r="B61" s="489" t="s">
        <v>55</v>
      </c>
      <c r="C61" s="490"/>
      <c r="D61" s="490"/>
      <c r="E61" s="490"/>
      <c r="F61" s="490"/>
      <c r="G61" s="490"/>
      <c r="H61" s="490"/>
      <c r="I61" s="490"/>
      <c r="J61" s="490"/>
      <c r="K61" s="490"/>
      <c r="L61" s="490"/>
      <c r="M61" s="490"/>
      <c r="N61" s="491"/>
      <c r="O61" s="500">
        <f>SUM(U9:U13,U17:U25,U28:U35,U38:U47,U50)</f>
        <v>30</v>
      </c>
      <c r="P61" s="501"/>
      <c r="Q61" s="501"/>
      <c r="R61" s="501"/>
      <c r="S61" s="501"/>
      <c r="T61" s="501"/>
      <c r="U61" s="502"/>
      <c r="V61" s="415">
        <f>SUM(AB9:AB13,AB17:AB25,AB28:AB35,AB38:AB47,AB50)</f>
        <v>30</v>
      </c>
      <c r="W61" s="416"/>
      <c r="X61" s="416"/>
      <c r="Y61" s="416"/>
      <c r="Z61" s="416"/>
      <c r="AA61" s="416"/>
      <c r="AB61" s="417"/>
      <c r="AC61" s="500">
        <f>SUM(AI9:AI13,AI17:AI25,AI28:AI35,AI38:AI47,AI50)</f>
        <v>30</v>
      </c>
      <c r="AD61" s="501"/>
      <c r="AE61" s="501"/>
      <c r="AF61" s="501"/>
      <c r="AG61" s="501"/>
      <c r="AH61" s="501"/>
      <c r="AI61" s="502"/>
      <c r="AJ61" s="415">
        <f>SUM(AP9:AP13,AP17:AP25,AP28:AP35,AP38:AP47,AP50,AP51)</f>
        <v>30</v>
      </c>
      <c r="AK61" s="416"/>
      <c r="AL61" s="416"/>
      <c r="AM61" s="416"/>
      <c r="AN61" s="416"/>
      <c r="AO61" s="416"/>
      <c r="AP61" s="417"/>
    </row>
    <row r="62" spans="2:42" ht="21.95" customHeight="1" x14ac:dyDescent="0.25">
      <c r="B62" s="489" t="s">
        <v>20</v>
      </c>
      <c r="C62" s="490"/>
      <c r="D62" s="490"/>
      <c r="E62" s="490"/>
      <c r="F62" s="490"/>
      <c r="G62" s="490"/>
      <c r="H62" s="490"/>
      <c r="I62" s="490"/>
      <c r="J62" s="490"/>
      <c r="K62" s="490"/>
      <c r="L62" s="490"/>
      <c r="M62" s="490"/>
      <c r="N62" s="491"/>
      <c r="O62" s="503">
        <f>SUM(O61:AB61)</f>
        <v>60</v>
      </c>
      <c r="P62" s="504"/>
      <c r="Q62" s="504"/>
      <c r="R62" s="504"/>
      <c r="S62" s="504"/>
      <c r="T62" s="504"/>
      <c r="U62" s="504"/>
      <c r="V62" s="504"/>
      <c r="W62" s="504"/>
      <c r="X62" s="504"/>
      <c r="Y62" s="504"/>
      <c r="Z62" s="504"/>
      <c r="AA62" s="504"/>
      <c r="AB62" s="505"/>
      <c r="AC62" s="412">
        <f>SUM(AC61:AP61)</f>
        <v>60</v>
      </c>
      <c r="AD62" s="413"/>
      <c r="AE62" s="413"/>
      <c r="AF62" s="413"/>
      <c r="AG62" s="413"/>
      <c r="AH62" s="413"/>
      <c r="AI62" s="413"/>
      <c r="AJ62" s="413"/>
      <c r="AK62" s="413"/>
      <c r="AL62" s="413"/>
      <c r="AM62" s="413"/>
      <c r="AN62" s="413"/>
      <c r="AO62" s="413"/>
      <c r="AP62" s="414"/>
    </row>
    <row r="63" spans="2:42" ht="21.95" customHeight="1" x14ac:dyDescent="0.25">
      <c r="B63" s="489" t="s">
        <v>59</v>
      </c>
      <c r="C63" s="490"/>
      <c r="D63" s="490"/>
      <c r="E63" s="490"/>
      <c r="F63" s="490"/>
      <c r="G63" s="490"/>
      <c r="H63" s="490"/>
      <c r="I63" s="490"/>
      <c r="J63" s="490"/>
      <c r="K63" s="490"/>
      <c r="L63" s="490"/>
      <c r="M63" s="490"/>
      <c r="N63" s="491"/>
      <c r="O63" s="409">
        <f>SUM(O56:AB56)</f>
        <v>825</v>
      </c>
      <c r="P63" s="493"/>
      <c r="Q63" s="493"/>
      <c r="R63" s="493"/>
      <c r="S63" s="493"/>
      <c r="T63" s="493"/>
      <c r="U63" s="493"/>
      <c r="V63" s="493"/>
      <c r="W63" s="493"/>
      <c r="X63" s="493"/>
      <c r="Y63" s="493"/>
      <c r="Z63" s="493"/>
      <c r="AA63" s="493"/>
      <c r="AB63" s="494"/>
      <c r="AC63" s="409">
        <f>SUM(AC56:AP56)</f>
        <v>525</v>
      </c>
      <c r="AD63" s="410"/>
      <c r="AE63" s="410"/>
      <c r="AF63" s="410"/>
      <c r="AG63" s="410"/>
      <c r="AH63" s="410"/>
      <c r="AI63" s="410"/>
      <c r="AJ63" s="410"/>
      <c r="AK63" s="410"/>
      <c r="AL63" s="410"/>
      <c r="AM63" s="410"/>
      <c r="AN63" s="410"/>
      <c r="AO63" s="410"/>
      <c r="AP63" s="411"/>
    </row>
    <row r="64" spans="2:42" ht="21.95" customHeight="1" x14ac:dyDescent="0.25">
      <c r="B64" s="489" t="s">
        <v>56</v>
      </c>
      <c r="C64" s="490"/>
      <c r="D64" s="490"/>
      <c r="E64" s="490"/>
      <c r="F64" s="490"/>
      <c r="G64" s="490"/>
      <c r="H64" s="490"/>
      <c r="I64" s="490"/>
      <c r="J64" s="490"/>
      <c r="K64" s="490"/>
      <c r="L64" s="490"/>
      <c r="M64" s="490"/>
      <c r="N64" s="491"/>
      <c r="O64" s="400">
        <f>SUM(O57:AB57)</f>
        <v>1425</v>
      </c>
      <c r="P64" s="496"/>
      <c r="Q64" s="496"/>
      <c r="R64" s="496"/>
      <c r="S64" s="496"/>
      <c r="T64" s="496"/>
      <c r="U64" s="496"/>
      <c r="V64" s="496"/>
      <c r="W64" s="496"/>
      <c r="X64" s="496"/>
      <c r="Y64" s="496"/>
      <c r="Z64" s="496"/>
      <c r="AA64" s="496"/>
      <c r="AB64" s="497"/>
      <c r="AC64" s="400">
        <f>SUM(AC57:AP57)</f>
        <v>960</v>
      </c>
      <c r="AD64" s="401"/>
      <c r="AE64" s="401"/>
      <c r="AF64" s="401"/>
      <c r="AG64" s="401"/>
      <c r="AH64" s="401"/>
      <c r="AI64" s="401"/>
      <c r="AJ64" s="401"/>
      <c r="AK64" s="401"/>
      <c r="AL64" s="401"/>
      <c r="AM64" s="401"/>
      <c r="AN64" s="401"/>
      <c r="AO64" s="401"/>
      <c r="AP64" s="402"/>
    </row>
    <row r="65" spans="2:42" ht="30" customHeight="1" thickBot="1" x14ac:dyDescent="0.3">
      <c r="B65" s="489" t="s">
        <v>57</v>
      </c>
      <c r="C65" s="490"/>
      <c r="D65" s="490"/>
      <c r="E65" s="490"/>
      <c r="F65" s="490"/>
      <c r="G65" s="490"/>
      <c r="H65" s="490"/>
      <c r="I65" s="490"/>
      <c r="J65" s="490"/>
      <c r="K65" s="490"/>
      <c r="L65" s="490"/>
      <c r="M65" s="490"/>
      <c r="N65" s="491"/>
      <c r="O65" s="506">
        <f>SUM(O55:T55,V55:AA55)</f>
        <v>1500</v>
      </c>
      <c r="P65" s="507"/>
      <c r="Q65" s="507"/>
      <c r="R65" s="507"/>
      <c r="S65" s="507"/>
      <c r="T65" s="507"/>
      <c r="U65" s="507"/>
      <c r="V65" s="507"/>
      <c r="W65" s="507"/>
      <c r="X65" s="507"/>
      <c r="Y65" s="507"/>
      <c r="Z65" s="507"/>
      <c r="AA65" s="507"/>
      <c r="AB65" s="508"/>
      <c r="AC65" s="500">
        <f t="shared" ref="AC65" si="49">SUM(AC55:AH55,AJ55:AO55)</f>
        <v>1110</v>
      </c>
      <c r="AD65" s="501"/>
      <c r="AE65" s="501"/>
      <c r="AF65" s="501"/>
      <c r="AG65" s="501"/>
      <c r="AH65" s="501"/>
      <c r="AI65" s="501"/>
      <c r="AJ65" s="501"/>
      <c r="AK65" s="501"/>
      <c r="AL65" s="501"/>
      <c r="AM65" s="501"/>
      <c r="AN65" s="501"/>
      <c r="AO65" s="501"/>
      <c r="AP65" s="502"/>
    </row>
    <row r="66" spans="2:42" ht="21.95" customHeight="1" thickBot="1" x14ac:dyDescent="0.3">
      <c r="B66" s="489" t="s">
        <v>58</v>
      </c>
      <c r="C66" s="490"/>
      <c r="D66" s="490"/>
      <c r="E66" s="490"/>
      <c r="F66" s="490"/>
      <c r="G66" s="490"/>
      <c r="H66" s="490"/>
      <c r="I66" s="490"/>
      <c r="J66" s="490"/>
      <c r="K66" s="490"/>
      <c r="L66" s="490"/>
      <c r="M66" s="490"/>
      <c r="N66" s="491"/>
      <c r="O66" s="512">
        <f>SUM(O58:AP58)</f>
        <v>1575</v>
      </c>
      <c r="P66" s="513"/>
      <c r="Q66" s="513"/>
      <c r="R66" s="513"/>
      <c r="S66" s="513"/>
      <c r="T66" s="513"/>
      <c r="U66" s="513"/>
      <c r="V66" s="513"/>
      <c r="W66" s="513"/>
      <c r="X66" s="513"/>
      <c r="Y66" s="513"/>
      <c r="Z66" s="513"/>
      <c r="AA66" s="513"/>
      <c r="AB66" s="513"/>
      <c r="AC66" s="513"/>
      <c r="AD66" s="513"/>
      <c r="AE66" s="513"/>
      <c r="AF66" s="513"/>
      <c r="AG66" s="513"/>
      <c r="AH66" s="513"/>
      <c r="AI66" s="513"/>
      <c r="AJ66" s="513"/>
      <c r="AK66" s="513"/>
      <c r="AL66" s="513"/>
      <c r="AM66" s="513"/>
      <c r="AN66" s="513"/>
      <c r="AO66" s="513"/>
      <c r="AP66" s="514"/>
    </row>
    <row r="67" spans="2:42" ht="21.95" customHeight="1" thickBot="1" x14ac:dyDescent="0.3">
      <c r="B67" s="489" t="s">
        <v>76</v>
      </c>
      <c r="C67" s="490"/>
      <c r="D67" s="490"/>
      <c r="E67" s="490"/>
      <c r="F67" s="490"/>
      <c r="G67" s="490"/>
      <c r="H67" s="490"/>
      <c r="I67" s="490"/>
      <c r="J67" s="490"/>
      <c r="K67" s="490"/>
      <c r="L67" s="490"/>
      <c r="M67" s="490"/>
      <c r="N67" s="491"/>
      <c r="O67" s="512">
        <f>SUM(O65:AP65)</f>
        <v>2610</v>
      </c>
      <c r="P67" s="513"/>
      <c r="Q67" s="513"/>
      <c r="R67" s="513"/>
      <c r="S67" s="513"/>
      <c r="T67" s="513"/>
      <c r="U67" s="513"/>
      <c r="V67" s="513"/>
      <c r="W67" s="513"/>
      <c r="X67" s="513"/>
      <c r="Y67" s="513"/>
      <c r="Z67" s="513"/>
      <c r="AA67" s="513"/>
      <c r="AB67" s="513"/>
      <c r="AC67" s="513"/>
      <c r="AD67" s="513"/>
      <c r="AE67" s="513"/>
      <c r="AF67" s="513"/>
      <c r="AG67" s="513"/>
      <c r="AH67" s="513"/>
      <c r="AI67" s="513"/>
      <c r="AJ67" s="513"/>
      <c r="AK67" s="513"/>
      <c r="AL67" s="513"/>
      <c r="AM67" s="513"/>
      <c r="AN67" s="513"/>
      <c r="AO67" s="513"/>
      <c r="AP67" s="514"/>
    </row>
    <row r="68" spans="2:42" ht="30" customHeight="1" thickBot="1" x14ac:dyDescent="0.3">
      <c r="B68" s="509" t="s">
        <v>21</v>
      </c>
      <c r="C68" s="510"/>
      <c r="D68" s="510"/>
      <c r="E68" s="510"/>
      <c r="F68" s="510"/>
      <c r="G68" s="510"/>
      <c r="H68" s="510"/>
      <c r="I68" s="510"/>
      <c r="J68" s="510"/>
      <c r="K68" s="510"/>
      <c r="L68" s="510"/>
      <c r="M68" s="510"/>
      <c r="N68" s="511"/>
      <c r="O68" s="512">
        <f>SUM(O61:AP61)</f>
        <v>120</v>
      </c>
      <c r="P68" s="513"/>
      <c r="Q68" s="513"/>
      <c r="R68" s="513"/>
      <c r="S68" s="513"/>
      <c r="T68" s="513"/>
      <c r="U68" s="513"/>
      <c r="V68" s="513"/>
      <c r="W68" s="513"/>
      <c r="X68" s="513"/>
      <c r="Y68" s="513"/>
      <c r="Z68" s="513"/>
      <c r="AA68" s="513"/>
      <c r="AB68" s="513"/>
      <c r="AC68" s="513"/>
      <c r="AD68" s="513"/>
      <c r="AE68" s="513"/>
      <c r="AF68" s="513"/>
      <c r="AG68" s="513"/>
      <c r="AH68" s="513"/>
      <c r="AI68" s="513"/>
      <c r="AJ68" s="513"/>
      <c r="AK68" s="513"/>
      <c r="AL68" s="513"/>
      <c r="AM68" s="513"/>
      <c r="AN68" s="513"/>
      <c r="AO68" s="513"/>
      <c r="AP68" s="514"/>
    </row>
    <row r="69" spans="2:42" ht="21.95" customHeight="1" x14ac:dyDescent="0.25">
      <c r="B69" s="3"/>
      <c r="C69" s="4"/>
      <c r="D69" s="4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2:42" ht="21.95" customHeight="1" x14ac:dyDescent="0.25">
      <c r="C70" s="228" t="s">
        <v>48</v>
      </c>
      <c r="D70" s="228"/>
      <c r="E70" s="229"/>
      <c r="F70" s="229"/>
      <c r="G70" s="229"/>
      <c r="H70" s="229"/>
      <c r="I70" s="229"/>
      <c r="J70" s="229"/>
    </row>
    <row r="71" spans="2:42" ht="21.95" customHeight="1" x14ac:dyDescent="0.25">
      <c r="C71" s="230"/>
      <c r="D71" s="229"/>
      <c r="E71" s="229"/>
      <c r="F71" s="229"/>
      <c r="G71" s="229"/>
      <c r="H71" s="229"/>
      <c r="I71" s="229"/>
      <c r="J71" s="229"/>
    </row>
    <row r="72" spans="2:42" ht="21.95" customHeight="1" x14ac:dyDescent="0.25">
      <c r="C72" s="230" t="s">
        <v>166</v>
      </c>
      <c r="D72" s="230"/>
      <c r="E72" s="230"/>
      <c r="F72" s="230"/>
      <c r="G72" s="230"/>
      <c r="H72" s="230"/>
      <c r="I72" s="230"/>
      <c r="J72" s="229"/>
    </row>
    <row r="73" spans="2:42" ht="30" customHeight="1" x14ac:dyDescent="0.25">
      <c r="C73" s="229"/>
      <c r="D73" s="229"/>
      <c r="E73" s="229"/>
      <c r="F73" s="229"/>
      <c r="G73" s="229"/>
      <c r="H73" s="229"/>
      <c r="I73" s="229"/>
      <c r="J73" s="229"/>
    </row>
    <row r="74" spans="2:42" ht="21.95" customHeight="1" x14ac:dyDescent="0.25"/>
    <row r="75" spans="2:42" ht="21.95" customHeight="1" x14ac:dyDescent="0.25"/>
    <row r="76" spans="2:42" ht="30" customHeight="1" x14ac:dyDescent="0.25"/>
    <row r="77" spans="2:42" ht="30" customHeight="1" x14ac:dyDescent="0.25"/>
    <row r="78" spans="2:42" ht="21.95" customHeight="1" x14ac:dyDescent="0.25"/>
    <row r="79" spans="2:42" ht="21.95" customHeight="1" x14ac:dyDescent="0.25"/>
    <row r="80" spans="2:42" ht="21.95" customHeight="1" x14ac:dyDescent="0.25"/>
    <row r="81" ht="30" customHeight="1" x14ac:dyDescent="0.25"/>
    <row r="82" ht="21.95" customHeight="1" x14ac:dyDescent="0.25"/>
    <row r="83" ht="21.95" customHeight="1" x14ac:dyDescent="0.25"/>
    <row r="84" ht="21.95" customHeight="1" x14ac:dyDescent="0.25"/>
    <row r="85" ht="21.95" customHeight="1" x14ac:dyDescent="0.25"/>
    <row r="86" ht="21.95" customHeight="1" x14ac:dyDescent="0.25"/>
    <row r="87" ht="21.95" customHeight="1" x14ac:dyDescent="0.25"/>
    <row r="88" ht="21.95" customHeight="1" x14ac:dyDescent="0.25"/>
    <row r="89" ht="21.95" customHeight="1" x14ac:dyDescent="0.25"/>
    <row r="90" ht="21.95" customHeight="1" x14ac:dyDescent="0.25"/>
    <row r="91" ht="21.95" customHeight="1" x14ac:dyDescent="0.25"/>
    <row r="92" ht="21.95" customHeight="1" x14ac:dyDescent="0.25"/>
    <row r="93" ht="21.95" customHeight="1" x14ac:dyDescent="0.25"/>
    <row r="94" ht="21.95" customHeight="1" x14ac:dyDescent="0.25"/>
    <row r="95" ht="21.95" customHeight="1" x14ac:dyDescent="0.25"/>
    <row r="96" ht="21.95" customHeight="1" x14ac:dyDescent="0.25"/>
    <row r="97" spans="58:59" ht="21.95" customHeight="1" x14ac:dyDescent="0.25"/>
    <row r="98" spans="58:59" ht="21.95" customHeight="1" x14ac:dyDescent="0.25"/>
    <row r="99" spans="58:59" ht="21.95" customHeight="1" x14ac:dyDescent="0.25"/>
    <row r="100" spans="58:59" ht="21.95" customHeight="1" x14ac:dyDescent="0.25"/>
    <row r="101" spans="58:59" ht="21.95" customHeight="1" x14ac:dyDescent="0.25"/>
    <row r="102" spans="58:59" ht="21.95" customHeight="1" x14ac:dyDescent="0.25"/>
    <row r="103" spans="58:59" ht="21.95" customHeight="1" x14ac:dyDescent="0.25"/>
    <row r="104" spans="58:59" ht="21.95" customHeight="1" x14ac:dyDescent="0.25">
      <c r="BF104" s="65"/>
      <c r="BG104" s="65"/>
    </row>
    <row r="105" spans="58:59" ht="21.95" customHeight="1" x14ac:dyDescent="0.25"/>
    <row r="106" spans="58:59" ht="21.95" customHeight="1" x14ac:dyDescent="0.25"/>
  </sheetData>
  <mergeCells count="82">
    <mergeCell ref="B65:N65"/>
    <mergeCell ref="O65:AB65"/>
    <mergeCell ref="B66:N66"/>
    <mergeCell ref="B67:N67"/>
    <mergeCell ref="B68:N68"/>
    <mergeCell ref="O68:AP68"/>
    <mergeCell ref="O67:AP67"/>
    <mergeCell ref="O66:AP66"/>
    <mergeCell ref="AC65:AP65"/>
    <mergeCell ref="B62:N62"/>
    <mergeCell ref="O62:AB62"/>
    <mergeCell ref="B63:N63"/>
    <mergeCell ref="O63:AB63"/>
    <mergeCell ref="B64:N64"/>
    <mergeCell ref="O64:AB64"/>
    <mergeCell ref="B61:N61"/>
    <mergeCell ref="O61:U61"/>
    <mergeCell ref="V61:AB61"/>
    <mergeCell ref="AC61:AI61"/>
    <mergeCell ref="B60:N60"/>
    <mergeCell ref="O60:U60"/>
    <mergeCell ref="V60:AB60"/>
    <mergeCell ref="AC60:AI60"/>
    <mergeCell ref="B59:N59"/>
    <mergeCell ref="O59:U59"/>
    <mergeCell ref="V59:AB59"/>
    <mergeCell ref="AC59:AI59"/>
    <mergeCell ref="B58:N58"/>
    <mergeCell ref="O58:U58"/>
    <mergeCell ref="V58:AB58"/>
    <mergeCell ref="AC58:AI58"/>
    <mergeCell ref="V56:AB56"/>
    <mergeCell ref="AC56:AI56"/>
    <mergeCell ref="B57:N57"/>
    <mergeCell ref="O57:U57"/>
    <mergeCell ref="V57:AB57"/>
    <mergeCell ref="AC57:AI57"/>
    <mergeCell ref="O56:U56"/>
    <mergeCell ref="B54:E54"/>
    <mergeCell ref="G54:M54"/>
    <mergeCell ref="B55:F55"/>
    <mergeCell ref="L55:N55"/>
    <mergeCell ref="B56:N56"/>
    <mergeCell ref="B53:F53"/>
    <mergeCell ref="L53:M53"/>
    <mergeCell ref="B49:AP49"/>
    <mergeCell ref="B52:E52"/>
    <mergeCell ref="O52:AP52"/>
    <mergeCell ref="B26:E26"/>
    <mergeCell ref="O26:AP26"/>
    <mergeCell ref="B27:AP27"/>
    <mergeCell ref="B36:E36"/>
    <mergeCell ref="B48:E48"/>
    <mergeCell ref="O48:AP48"/>
    <mergeCell ref="B8:AP8"/>
    <mergeCell ref="B14:E14"/>
    <mergeCell ref="O14:AP14"/>
    <mergeCell ref="B15:AP15"/>
    <mergeCell ref="C16:AP16"/>
    <mergeCell ref="C2:BD2"/>
    <mergeCell ref="E3:BD3"/>
    <mergeCell ref="E4:BD4"/>
    <mergeCell ref="B6:B7"/>
    <mergeCell ref="C6:C7"/>
    <mergeCell ref="D6:E6"/>
    <mergeCell ref="F6:F7"/>
    <mergeCell ref="G6:L6"/>
    <mergeCell ref="M6:M7"/>
    <mergeCell ref="N6:N7"/>
    <mergeCell ref="O6:U6"/>
    <mergeCell ref="V6:AB6"/>
    <mergeCell ref="AC6:AI6"/>
    <mergeCell ref="AJ6:AP6"/>
    <mergeCell ref="AC64:AP64"/>
    <mergeCell ref="AJ58:AP58"/>
    <mergeCell ref="AJ57:AP57"/>
    <mergeCell ref="AJ56:AP56"/>
    <mergeCell ref="AC63:AP63"/>
    <mergeCell ref="AC62:AP62"/>
    <mergeCell ref="AJ61:AP61"/>
    <mergeCell ref="AJ60:AP60"/>
    <mergeCell ref="AJ59:AP59"/>
  </mergeCells>
  <phoneticPr fontId="25" type="noConversion"/>
  <conditionalFormatting sqref="C13:D13">
    <cfRule type="containsText" dxfId="1" priority="1" operator="containsText" text="MODUŁ PRZEDMIOTÓW PODSTAWOWYCH  ">
      <formula>NOT(ISERROR(SEARCH("MODUŁ PRZEDMIOTÓW PODSTAWOWYCH  ",C13)))</formula>
    </cfRule>
  </conditionalFormatting>
  <printOptions horizontalCentered="1" verticalCentered="1"/>
  <pageMargins left="0.23622047244094491" right="0.23622047244094491" top="0.55118110236220474" bottom="0.55118110236220474" header="0.11811023622047245" footer="0.11811023622047245"/>
  <pageSetup paperSize="9" scale="40" fitToHeight="0" orientation="landscape" horizontalDpi="300" verticalDpi="300" r:id="rId1"/>
  <rowBreaks count="1" manualBreakCount="1">
    <brk id="57" max="16383" man="1"/>
  </rowBreaks>
  <colBreaks count="1" manualBreakCount="1">
    <brk id="2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24"/>
  <sheetViews>
    <sheetView topLeftCell="A63" zoomScale="120" zoomScaleNormal="120" workbookViewId="0">
      <selection activeCell="C73" sqref="C73"/>
    </sheetView>
  </sheetViews>
  <sheetFormatPr defaultColWidth="9.140625" defaultRowHeight="11.25" x14ac:dyDescent="0.2"/>
  <cols>
    <col min="1" max="1" width="4.140625" style="151" customWidth="1"/>
    <col min="2" max="2" width="26.7109375" style="171" customWidth="1"/>
    <col min="3" max="3" width="11.7109375" style="171" customWidth="1"/>
    <col min="4" max="6" width="8.7109375" style="171" customWidth="1"/>
    <col min="7" max="7" width="8.7109375" style="151" customWidth="1"/>
    <col min="8" max="16384" width="9.140625" style="150"/>
  </cols>
  <sheetData>
    <row r="1" spans="1:9" ht="27.75" customHeight="1" thickBot="1" x14ac:dyDescent="0.25">
      <c r="A1" s="145"/>
      <c r="B1" s="146" t="s">
        <v>106</v>
      </c>
      <c r="C1" s="147"/>
      <c r="D1" s="147"/>
      <c r="E1" s="147"/>
      <c r="F1" s="147"/>
      <c r="G1" s="145"/>
      <c r="H1" s="148"/>
      <c r="I1" s="149"/>
    </row>
    <row r="2" spans="1:9" ht="19.5" customHeight="1" thickBot="1" x14ac:dyDescent="0.25">
      <c r="B2" s="532" t="s">
        <v>78</v>
      </c>
      <c r="C2" s="533"/>
      <c r="D2" s="533"/>
      <c r="E2" s="533"/>
      <c r="F2" s="533"/>
      <c r="G2" s="534"/>
    </row>
    <row r="3" spans="1:9" ht="26.25" customHeight="1" x14ac:dyDescent="0.2">
      <c r="A3" s="152" t="s">
        <v>79</v>
      </c>
      <c r="B3" s="176" t="s">
        <v>80</v>
      </c>
      <c r="C3" s="154" t="s">
        <v>81</v>
      </c>
      <c r="D3" s="518" t="s">
        <v>82</v>
      </c>
      <c r="E3" s="519"/>
      <c r="F3" s="177" t="s">
        <v>83</v>
      </c>
      <c r="G3" s="178" t="s">
        <v>84</v>
      </c>
    </row>
    <row r="4" spans="1:9" ht="21.75" customHeight="1" x14ac:dyDescent="0.2">
      <c r="A4" s="157">
        <v>1</v>
      </c>
      <c r="B4" s="158" t="s">
        <v>47</v>
      </c>
      <c r="C4" s="159" t="s">
        <v>86</v>
      </c>
      <c r="D4" s="160"/>
      <c r="E4" s="160" t="s">
        <v>85</v>
      </c>
      <c r="F4" s="160">
        <v>15</v>
      </c>
      <c r="G4" s="161">
        <v>1</v>
      </c>
    </row>
    <row r="5" spans="1:9" ht="21.75" customHeight="1" x14ac:dyDescent="0.2">
      <c r="A5" s="157">
        <v>2</v>
      </c>
      <c r="B5" s="158" t="s">
        <v>103</v>
      </c>
      <c r="C5" s="159" t="s">
        <v>146</v>
      </c>
      <c r="D5" s="160"/>
      <c r="E5" s="160" t="s">
        <v>85</v>
      </c>
      <c r="F5" s="160">
        <v>15</v>
      </c>
      <c r="G5" s="161">
        <v>1</v>
      </c>
    </row>
    <row r="6" spans="1:9" ht="21.75" customHeight="1" x14ac:dyDescent="0.2">
      <c r="A6" s="157">
        <v>3</v>
      </c>
      <c r="B6" s="158" t="s">
        <v>118</v>
      </c>
      <c r="C6" s="159" t="s">
        <v>86</v>
      </c>
      <c r="D6" s="160" t="s">
        <v>87</v>
      </c>
      <c r="E6" s="160"/>
      <c r="F6" s="160">
        <v>15</v>
      </c>
      <c r="G6" s="161">
        <v>2</v>
      </c>
    </row>
    <row r="7" spans="1:9" ht="21.75" customHeight="1" x14ac:dyDescent="0.2">
      <c r="A7" s="157">
        <v>4</v>
      </c>
      <c r="B7" s="158" t="s">
        <v>119</v>
      </c>
      <c r="C7" s="159" t="s">
        <v>146</v>
      </c>
      <c r="D7" s="160"/>
      <c r="E7" s="160" t="s">
        <v>85</v>
      </c>
      <c r="F7" s="160">
        <v>30</v>
      </c>
      <c r="G7" s="161">
        <v>2</v>
      </c>
    </row>
    <row r="8" spans="1:9" ht="21.75" customHeight="1" x14ac:dyDescent="0.2">
      <c r="A8" s="157">
        <v>5</v>
      </c>
      <c r="B8" s="158" t="s">
        <v>128</v>
      </c>
      <c r="C8" s="159" t="s">
        <v>133</v>
      </c>
      <c r="D8" s="160"/>
      <c r="E8" s="159" t="s">
        <v>85</v>
      </c>
      <c r="F8" s="160">
        <v>45</v>
      </c>
      <c r="G8" s="161">
        <v>3</v>
      </c>
    </row>
    <row r="9" spans="1:9" ht="21.75" customHeight="1" x14ac:dyDescent="0.2">
      <c r="A9" s="157">
        <v>6</v>
      </c>
      <c r="B9" s="158" t="s">
        <v>122</v>
      </c>
      <c r="C9" s="159" t="s">
        <v>133</v>
      </c>
      <c r="D9" s="160"/>
      <c r="E9" s="159" t="s">
        <v>85</v>
      </c>
      <c r="F9" s="160">
        <v>30</v>
      </c>
      <c r="G9" s="161">
        <v>2</v>
      </c>
    </row>
    <row r="10" spans="1:9" ht="21.75" customHeight="1" x14ac:dyDescent="0.2">
      <c r="A10" s="157">
        <v>7</v>
      </c>
      <c r="B10" s="162" t="s">
        <v>121</v>
      </c>
      <c r="C10" s="163" t="s">
        <v>146</v>
      </c>
      <c r="D10" s="160"/>
      <c r="E10" s="159" t="s">
        <v>85</v>
      </c>
      <c r="F10" s="160">
        <v>30</v>
      </c>
      <c r="G10" s="161">
        <v>2</v>
      </c>
    </row>
    <row r="11" spans="1:9" ht="21.75" customHeight="1" x14ac:dyDescent="0.2">
      <c r="A11" s="157">
        <v>8</v>
      </c>
      <c r="B11" s="162" t="s">
        <v>151</v>
      </c>
      <c r="C11" s="163" t="s">
        <v>86</v>
      </c>
      <c r="D11" s="160" t="s">
        <v>87</v>
      </c>
      <c r="E11" s="159"/>
      <c r="F11" s="160">
        <v>15</v>
      </c>
      <c r="G11" s="161">
        <v>2</v>
      </c>
    </row>
    <row r="12" spans="1:9" ht="21.75" customHeight="1" x14ac:dyDescent="0.2">
      <c r="A12" s="157">
        <v>8</v>
      </c>
      <c r="B12" s="162" t="s">
        <v>151</v>
      </c>
      <c r="C12" s="163" t="s">
        <v>146</v>
      </c>
      <c r="D12" s="160"/>
      <c r="E12" s="159" t="s">
        <v>85</v>
      </c>
      <c r="F12" s="160">
        <v>15</v>
      </c>
      <c r="G12" s="161">
        <v>1</v>
      </c>
    </row>
    <row r="13" spans="1:9" ht="21.75" customHeight="1" x14ac:dyDescent="0.2">
      <c r="A13" s="157">
        <v>9</v>
      </c>
      <c r="B13" s="162" t="s">
        <v>109</v>
      </c>
      <c r="C13" s="163" t="s">
        <v>86</v>
      </c>
      <c r="D13" s="160"/>
      <c r="E13" s="159" t="s">
        <v>85</v>
      </c>
      <c r="F13" s="160">
        <v>15</v>
      </c>
      <c r="G13" s="161">
        <v>1</v>
      </c>
    </row>
    <row r="14" spans="1:9" ht="21.75" customHeight="1" x14ac:dyDescent="0.2">
      <c r="A14" s="157">
        <v>9</v>
      </c>
      <c r="B14" s="162" t="s">
        <v>109</v>
      </c>
      <c r="C14" s="163" t="s">
        <v>146</v>
      </c>
      <c r="D14" s="160"/>
      <c r="E14" s="159" t="s">
        <v>85</v>
      </c>
      <c r="F14" s="160">
        <v>30</v>
      </c>
      <c r="G14" s="161">
        <v>2</v>
      </c>
    </row>
    <row r="15" spans="1:9" ht="21.75" customHeight="1" x14ac:dyDescent="0.2">
      <c r="A15" s="157">
        <v>10</v>
      </c>
      <c r="B15" s="158" t="s">
        <v>139</v>
      </c>
      <c r="C15" s="163" t="s">
        <v>86</v>
      </c>
      <c r="D15" s="164"/>
      <c r="E15" s="160" t="s">
        <v>85</v>
      </c>
      <c r="F15" s="160">
        <v>15</v>
      </c>
      <c r="G15" s="161">
        <v>1</v>
      </c>
    </row>
    <row r="16" spans="1:9" ht="21.75" customHeight="1" x14ac:dyDescent="0.2">
      <c r="A16" s="157">
        <v>10</v>
      </c>
      <c r="B16" s="158" t="s">
        <v>139</v>
      </c>
      <c r="C16" s="163" t="s">
        <v>146</v>
      </c>
      <c r="D16" s="164"/>
      <c r="E16" s="160" t="s">
        <v>85</v>
      </c>
      <c r="F16" s="160">
        <v>15</v>
      </c>
      <c r="G16" s="161">
        <v>1</v>
      </c>
    </row>
    <row r="17" spans="1:7" ht="21.75" customHeight="1" x14ac:dyDescent="0.2">
      <c r="A17" s="157">
        <v>11</v>
      </c>
      <c r="B17" s="162" t="s">
        <v>112</v>
      </c>
      <c r="C17" s="163" t="s">
        <v>86</v>
      </c>
      <c r="D17" s="160"/>
      <c r="E17" s="159" t="s">
        <v>85</v>
      </c>
      <c r="F17" s="160">
        <v>15</v>
      </c>
      <c r="G17" s="161">
        <v>1</v>
      </c>
    </row>
    <row r="18" spans="1:7" ht="21.75" customHeight="1" x14ac:dyDescent="0.2">
      <c r="A18" s="157">
        <v>11</v>
      </c>
      <c r="B18" s="162" t="s">
        <v>112</v>
      </c>
      <c r="C18" s="163" t="s">
        <v>146</v>
      </c>
      <c r="D18" s="160"/>
      <c r="E18" s="159" t="s">
        <v>85</v>
      </c>
      <c r="F18" s="160">
        <v>15</v>
      </c>
      <c r="G18" s="161">
        <v>1</v>
      </c>
    </row>
    <row r="19" spans="1:7" ht="21.75" customHeight="1" x14ac:dyDescent="0.2">
      <c r="A19" s="157">
        <v>12</v>
      </c>
      <c r="B19" s="158" t="s">
        <v>136</v>
      </c>
      <c r="C19" s="163" t="s">
        <v>86</v>
      </c>
      <c r="D19" s="164"/>
      <c r="E19" s="160" t="s">
        <v>85</v>
      </c>
      <c r="F19" s="160">
        <v>15</v>
      </c>
      <c r="G19" s="161">
        <v>1</v>
      </c>
    </row>
    <row r="20" spans="1:7" ht="21.75" customHeight="1" x14ac:dyDescent="0.2">
      <c r="A20" s="157">
        <v>12</v>
      </c>
      <c r="B20" s="158" t="s">
        <v>136</v>
      </c>
      <c r="C20" s="163" t="s">
        <v>146</v>
      </c>
      <c r="D20" s="164"/>
      <c r="E20" s="160" t="s">
        <v>85</v>
      </c>
      <c r="F20" s="160">
        <v>30</v>
      </c>
      <c r="G20" s="161">
        <v>2</v>
      </c>
    </row>
    <row r="21" spans="1:7" ht="21.75" customHeight="1" x14ac:dyDescent="0.2">
      <c r="A21" s="157">
        <v>13</v>
      </c>
      <c r="B21" s="158" t="s">
        <v>148</v>
      </c>
      <c r="C21" s="163" t="s">
        <v>146</v>
      </c>
      <c r="D21" s="164"/>
      <c r="E21" s="160" t="s">
        <v>85</v>
      </c>
      <c r="F21" s="160">
        <v>30</v>
      </c>
      <c r="G21" s="161">
        <v>2</v>
      </c>
    </row>
    <row r="22" spans="1:7" ht="21.75" customHeight="1" x14ac:dyDescent="0.2">
      <c r="A22" s="157">
        <v>14</v>
      </c>
      <c r="B22" s="158" t="s">
        <v>97</v>
      </c>
      <c r="C22" s="163" t="s">
        <v>146</v>
      </c>
      <c r="D22" s="164"/>
      <c r="E22" s="160" t="s">
        <v>85</v>
      </c>
      <c r="F22" s="160">
        <v>30</v>
      </c>
      <c r="G22" s="161">
        <v>2</v>
      </c>
    </row>
    <row r="23" spans="1:7" ht="21.75" customHeight="1" x14ac:dyDescent="0.2">
      <c r="A23" s="157"/>
      <c r="B23" s="395" t="s">
        <v>89</v>
      </c>
      <c r="C23" s="396"/>
      <c r="D23" s="396"/>
      <c r="E23" s="396"/>
      <c r="F23" s="186">
        <f>SUM(F4:F22)</f>
        <v>420</v>
      </c>
      <c r="G23" s="187">
        <f>SUM(G4:G22)</f>
        <v>30</v>
      </c>
    </row>
    <row r="24" spans="1:7" ht="21.75" customHeight="1" thickBot="1" x14ac:dyDescent="0.25">
      <c r="A24" s="157"/>
      <c r="B24" s="526" t="s">
        <v>90</v>
      </c>
      <c r="C24" s="527"/>
      <c r="D24" s="527"/>
      <c r="E24" s="527"/>
      <c r="F24" s="527"/>
      <c r="G24" s="298">
        <v>8</v>
      </c>
    </row>
    <row r="25" spans="1:7" ht="21.75" customHeight="1" thickBot="1" x14ac:dyDescent="0.25">
      <c r="A25" s="166"/>
      <c r="B25" s="528" t="s">
        <v>91</v>
      </c>
      <c r="C25" s="516"/>
      <c r="D25" s="516"/>
      <c r="E25" s="516"/>
      <c r="F25" s="516"/>
      <c r="G25" s="529"/>
    </row>
    <row r="26" spans="1:7" ht="21.75" customHeight="1" x14ac:dyDescent="0.2">
      <c r="A26" s="152" t="s">
        <v>79</v>
      </c>
      <c r="B26" s="291" t="s">
        <v>80</v>
      </c>
      <c r="C26" s="292" t="s">
        <v>81</v>
      </c>
      <c r="D26" s="518" t="s">
        <v>82</v>
      </c>
      <c r="E26" s="519"/>
      <c r="F26" s="293" t="s">
        <v>83</v>
      </c>
      <c r="G26" s="294" t="s">
        <v>84</v>
      </c>
    </row>
    <row r="27" spans="1:7" ht="21.75" customHeight="1" x14ac:dyDescent="0.2">
      <c r="A27" s="157" t="s">
        <v>3</v>
      </c>
      <c r="B27" s="158" t="s">
        <v>101</v>
      </c>
      <c r="C27" s="159" t="s">
        <v>133</v>
      </c>
      <c r="D27" s="160"/>
      <c r="E27" s="160" t="s">
        <v>85</v>
      </c>
      <c r="F27" s="160">
        <v>30</v>
      </c>
      <c r="G27" s="161">
        <v>2</v>
      </c>
    </row>
    <row r="28" spans="1:7" ht="21.75" customHeight="1" x14ac:dyDescent="0.2">
      <c r="A28" s="157" t="s">
        <v>4</v>
      </c>
      <c r="B28" s="158" t="s">
        <v>128</v>
      </c>
      <c r="C28" s="159" t="s">
        <v>133</v>
      </c>
      <c r="D28" s="160"/>
      <c r="E28" s="160" t="s">
        <v>85</v>
      </c>
      <c r="F28" s="160">
        <v>45</v>
      </c>
      <c r="G28" s="161">
        <v>3</v>
      </c>
    </row>
    <row r="29" spans="1:7" ht="22.5" customHeight="1" x14ac:dyDescent="0.2">
      <c r="A29" s="157" t="s">
        <v>5</v>
      </c>
      <c r="B29" s="158" t="s">
        <v>122</v>
      </c>
      <c r="C29" s="163" t="s">
        <v>133</v>
      </c>
      <c r="D29" s="164"/>
      <c r="E29" s="159" t="s">
        <v>85</v>
      </c>
      <c r="F29" s="160">
        <v>15</v>
      </c>
      <c r="G29" s="161">
        <v>1</v>
      </c>
    </row>
    <row r="30" spans="1:7" ht="21.75" customHeight="1" x14ac:dyDescent="0.2">
      <c r="A30" s="157" t="s">
        <v>6</v>
      </c>
      <c r="B30" s="162" t="s">
        <v>121</v>
      </c>
      <c r="C30" s="159" t="s">
        <v>146</v>
      </c>
      <c r="D30" s="160"/>
      <c r="E30" s="160" t="s">
        <v>85</v>
      </c>
      <c r="F30" s="160">
        <v>30</v>
      </c>
      <c r="G30" s="161">
        <v>2</v>
      </c>
    </row>
    <row r="31" spans="1:7" ht="21.75" customHeight="1" x14ac:dyDescent="0.2">
      <c r="A31" s="157" t="s">
        <v>7</v>
      </c>
      <c r="B31" s="162" t="s">
        <v>142</v>
      </c>
      <c r="C31" s="159" t="s">
        <v>133</v>
      </c>
      <c r="D31" s="160"/>
      <c r="E31" s="160" t="s">
        <v>85</v>
      </c>
      <c r="F31" s="160">
        <v>30</v>
      </c>
      <c r="G31" s="161">
        <v>2</v>
      </c>
    </row>
    <row r="32" spans="1:7" ht="49.15" customHeight="1" x14ac:dyDescent="0.2">
      <c r="A32" s="157" t="s">
        <v>8</v>
      </c>
      <c r="B32" s="158" t="s">
        <v>141</v>
      </c>
      <c r="C32" s="159" t="s">
        <v>86</v>
      </c>
      <c r="D32" s="160"/>
      <c r="E32" s="159" t="s">
        <v>85</v>
      </c>
      <c r="F32" s="160">
        <v>15</v>
      </c>
      <c r="G32" s="161">
        <v>1</v>
      </c>
    </row>
    <row r="33" spans="1:7" ht="49.15" customHeight="1" x14ac:dyDescent="0.2">
      <c r="A33" s="157" t="s">
        <v>8</v>
      </c>
      <c r="B33" s="158" t="s">
        <v>141</v>
      </c>
      <c r="C33" s="159" t="s">
        <v>146</v>
      </c>
      <c r="D33" s="160"/>
      <c r="E33" s="159" t="s">
        <v>85</v>
      </c>
      <c r="F33" s="160">
        <v>15</v>
      </c>
      <c r="G33" s="161">
        <v>1</v>
      </c>
    </row>
    <row r="34" spans="1:7" ht="21.75" customHeight="1" x14ac:dyDescent="0.2">
      <c r="A34" s="157" t="s">
        <v>9</v>
      </c>
      <c r="B34" s="162" t="s">
        <v>109</v>
      </c>
      <c r="C34" s="159" t="s">
        <v>86</v>
      </c>
      <c r="D34" s="160" t="s">
        <v>87</v>
      </c>
      <c r="E34" s="159"/>
      <c r="F34" s="160">
        <v>15</v>
      </c>
      <c r="G34" s="161">
        <v>1</v>
      </c>
    </row>
    <row r="35" spans="1:7" ht="21.75" customHeight="1" x14ac:dyDescent="0.2">
      <c r="A35" s="157" t="s">
        <v>9</v>
      </c>
      <c r="B35" s="162" t="s">
        <v>109</v>
      </c>
      <c r="C35" s="159" t="s">
        <v>146</v>
      </c>
      <c r="D35" s="160"/>
      <c r="E35" s="159" t="s">
        <v>85</v>
      </c>
      <c r="F35" s="160">
        <v>30</v>
      </c>
      <c r="G35" s="161">
        <v>2</v>
      </c>
    </row>
    <row r="36" spans="1:7" ht="21.75" customHeight="1" x14ac:dyDescent="0.2">
      <c r="A36" s="157" t="s">
        <v>44</v>
      </c>
      <c r="B36" s="162" t="s">
        <v>139</v>
      </c>
      <c r="C36" s="163" t="s">
        <v>86</v>
      </c>
      <c r="D36" s="160"/>
      <c r="E36" s="159" t="s">
        <v>85</v>
      </c>
      <c r="F36" s="160">
        <v>15</v>
      </c>
      <c r="G36" s="161">
        <v>1</v>
      </c>
    </row>
    <row r="37" spans="1:7" ht="21.75" customHeight="1" x14ac:dyDescent="0.2">
      <c r="A37" s="157" t="s">
        <v>44</v>
      </c>
      <c r="B37" s="162" t="s">
        <v>139</v>
      </c>
      <c r="C37" s="163" t="s">
        <v>146</v>
      </c>
      <c r="D37" s="160"/>
      <c r="E37" s="159" t="s">
        <v>85</v>
      </c>
      <c r="F37" s="160">
        <v>15</v>
      </c>
      <c r="G37" s="161">
        <v>1</v>
      </c>
    </row>
    <row r="38" spans="1:7" ht="21.75" customHeight="1" x14ac:dyDescent="0.2">
      <c r="A38" s="157" t="s">
        <v>10</v>
      </c>
      <c r="B38" s="158" t="s">
        <v>112</v>
      </c>
      <c r="C38" s="159" t="s">
        <v>86</v>
      </c>
      <c r="D38" s="160"/>
      <c r="E38" s="159" t="s">
        <v>85</v>
      </c>
      <c r="F38" s="160">
        <v>15</v>
      </c>
      <c r="G38" s="161">
        <v>1</v>
      </c>
    </row>
    <row r="39" spans="1:7" ht="21.75" customHeight="1" x14ac:dyDescent="0.2">
      <c r="A39" s="157" t="s">
        <v>10</v>
      </c>
      <c r="B39" s="158" t="s">
        <v>112</v>
      </c>
      <c r="C39" s="159" t="s">
        <v>146</v>
      </c>
      <c r="D39" s="160"/>
      <c r="E39" s="159" t="s">
        <v>85</v>
      </c>
      <c r="F39" s="160">
        <v>15</v>
      </c>
      <c r="G39" s="161">
        <v>1</v>
      </c>
    </row>
    <row r="40" spans="1:7" ht="21.75" customHeight="1" x14ac:dyDescent="0.2">
      <c r="A40" s="157" t="s">
        <v>11</v>
      </c>
      <c r="B40" s="162" t="s">
        <v>136</v>
      </c>
      <c r="C40" s="163" t="s">
        <v>86</v>
      </c>
      <c r="D40" s="160" t="s">
        <v>87</v>
      </c>
      <c r="E40" s="159"/>
      <c r="F40" s="160">
        <v>15</v>
      </c>
      <c r="G40" s="161">
        <v>1</v>
      </c>
    </row>
    <row r="41" spans="1:7" ht="21.75" customHeight="1" x14ac:dyDescent="0.2">
      <c r="A41" s="157" t="s">
        <v>11</v>
      </c>
      <c r="B41" s="162" t="s">
        <v>136</v>
      </c>
      <c r="C41" s="163" t="s">
        <v>146</v>
      </c>
      <c r="D41" s="160"/>
      <c r="E41" s="159" t="s">
        <v>85</v>
      </c>
      <c r="F41" s="160">
        <v>30</v>
      </c>
      <c r="G41" s="161">
        <v>2</v>
      </c>
    </row>
    <row r="42" spans="1:7" ht="21.75" customHeight="1" x14ac:dyDescent="0.2">
      <c r="A42" s="157" t="s">
        <v>12</v>
      </c>
      <c r="B42" s="158" t="s">
        <v>102</v>
      </c>
      <c r="C42" s="159" t="s">
        <v>88</v>
      </c>
      <c r="D42" s="160"/>
      <c r="E42" s="159" t="s">
        <v>85</v>
      </c>
      <c r="F42" s="299" t="s">
        <v>154</v>
      </c>
      <c r="G42" s="161">
        <v>3</v>
      </c>
    </row>
    <row r="43" spans="1:7" ht="41.45" customHeight="1" x14ac:dyDescent="0.2">
      <c r="A43" s="157" t="s">
        <v>13</v>
      </c>
      <c r="B43" s="162" t="s">
        <v>156</v>
      </c>
      <c r="C43" s="163" t="s">
        <v>146</v>
      </c>
      <c r="D43" s="160"/>
      <c r="E43" s="159" t="s">
        <v>85</v>
      </c>
      <c r="F43" s="160">
        <v>45</v>
      </c>
      <c r="G43" s="161">
        <v>3</v>
      </c>
    </row>
    <row r="44" spans="1:7" ht="21.75" customHeight="1" x14ac:dyDescent="0.2">
      <c r="A44" s="157" t="s">
        <v>14</v>
      </c>
      <c r="B44" s="158" t="s">
        <v>77</v>
      </c>
      <c r="C44" s="159" t="s">
        <v>99</v>
      </c>
      <c r="D44" s="160"/>
      <c r="E44" s="159" t="s">
        <v>85</v>
      </c>
      <c r="F44" s="160">
        <v>30</v>
      </c>
      <c r="G44" s="161">
        <v>2</v>
      </c>
    </row>
    <row r="45" spans="1:7" ht="21.75" customHeight="1" x14ac:dyDescent="0.2">
      <c r="A45" s="157"/>
      <c r="B45" s="395" t="s">
        <v>161</v>
      </c>
      <c r="C45" s="396"/>
      <c r="D45" s="396"/>
      <c r="E45" s="396"/>
      <c r="F45" s="172">
        <f>SUM(F27:F44)</f>
        <v>405</v>
      </c>
      <c r="G45" s="173">
        <f>SUM(G27:G44)</f>
        <v>30</v>
      </c>
    </row>
    <row r="46" spans="1:7" ht="21.75" customHeight="1" thickBot="1" x14ac:dyDescent="0.25">
      <c r="A46" s="157"/>
      <c r="B46" s="526" t="s">
        <v>90</v>
      </c>
      <c r="C46" s="527"/>
      <c r="D46" s="527"/>
      <c r="E46" s="527"/>
      <c r="F46" s="527"/>
      <c r="G46" s="290">
        <v>8</v>
      </c>
    </row>
    <row r="47" spans="1:7" ht="21.75" customHeight="1" thickBot="1" x14ac:dyDescent="0.25">
      <c r="A47" s="175"/>
      <c r="B47" s="528" t="s">
        <v>92</v>
      </c>
      <c r="C47" s="516"/>
      <c r="D47" s="516"/>
      <c r="E47" s="516"/>
      <c r="F47" s="516"/>
      <c r="G47" s="529"/>
    </row>
    <row r="48" spans="1:7" ht="21.75" customHeight="1" x14ac:dyDescent="0.2">
      <c r="A48" s="152" t="s">
        <v>79</v>
      </c>
      <c r="B48" s="176" t="s">
        <v>80</v>
      </c>
      <c r="C48" s="154" t="s">
        <v>81</v>
      </c>
      <c r="D48" s="518" t="s">
        <v>82</v>
      </c>
      <c r="E48" s="519"/>
      <c r="F48" s="177" t="s">
        <v>83</v>
      </c>
      <c r="G48" s="178" t="s">
        <v>84</v>
      </c>
    </row>
    <row r="49" spans="1:8" ht="21.75" customHeight="1" x14ac:dyDescent="0.2">
      <c r="A49" s="226" t="s">
        <v>3</v>
      </c>
      <c r="B49" s="158" t="s">
        <v>101</v>
      </c>
      <c r="C49" s="159" t="s">
        <v>133</v>
      </c>
      <c r="D49" s="160" t="s">
        <v>87</v>
      </c>
      <c r="E49" s="159"/>
      <c r="F49" s="160">
        <v>30</v>
      </c>
      <c r="G49" s="161">
        <v>3</v>
      </c>
    </row>
    <row r="50" spans="1:8" ht="21.75" customHeight="1" x14ac:dyDescent="0.2">
      <c r="A50" s="226" t="s">
        <v>4</v>
      </c>
      <c r="B50" s="158" t="s">
        <v>134</v>
      </c>
      <c r="C50" s="159" t="s">
        <v>133</v>
      </c>
      <c r="D50" s="160" t="s">
        <v>87</v>
      </c>
      <c r="E50" s="159"/>
      <c r="F50" s="160">
        <v>30</v>
      </c>
      <c r="G50" s="161">
        <v>2</v>
      </c>
    </row>
    <row r="51" spans="1:8" s="171" customFormat="1" ht="26.25" customHeight="1" x14ac:dyDescent="0.2">
      <c r="A51" s="226" t="s">
        <v>5</v>
      </c>
      <c r="B51" s="158" t="s">
        <v>122</v>
      </c>
      <c r="C51" s="159" t="s">
        <v>133</v>
      </c>
      <c r="D51" s="160"/>
      <c r="E51" s="160" t="s">
        <v>85</v>
      </c>
      <c r="F51" s="160">
        <v>15</v>
      </c>
      <c r="G51" s="161">
        <v>1</v>
      </c>
    </row>
    <row r="52" spans="1:8" s="171" customFormat="1" ht="26.25" customHeight="1" x14ac:dyDescent="0.2">
      <c r="A52" s="226" t="s">
        <v>6</v>
      </c>
      <c r="B52" s="158" t="s">
        <v>142</v>
      </c>
      <c r="C52" s="159" t="s">
        <v>133</v>
      </c>
      <c r="D52" s="160"/>
      <c r="E52" s="160" t="s">
        <v>85</v>
      </c>
      <c r="F52" s="160">
        <v>30</v>
      </c>
      <c r="G52" s="161">
        <v>2</v>
      </c>
    </row>
    <row r="53" spans="1:8" ht="36" customHeight="1" x14ac:dyDescent="0.2">
      <c r="A53" s="226" t="s">
        <v>7</v>
      </c>
      <c r="B53" s="158" t="s">
        <v>137</v>
      </c>
      <c r="C53" s="159" t="s">
        <v>86</v>
      </c>
      <c r="D53" s="160" t="s">
        <v>87</v>
      </c>
      <c r="E53" s="159"/>
      <c r="F53" s="160">
        <v>15</v>
      </c>
      <c r="G53" s="161">
        <v>2</v>
      </c>
    </row>
    <row r="54" spans="1:8" ht="36" customHeight="1" x14ac:dyDescent="0.2">
      <c r="A54" s="226" t="s">
        <v>7</v>
      </c>
      <c r="B54" s="158" t="s">
        <v>137</v>
      </c>
      <c r="C54" s="159" t="s">
        <v>146</v>
      </c>
      <c r="D54" s="160"/>
      <c r="E54" s="159" t="s">
        <v>85</v>
      </c>
      <c r="F54" s="160">
        <v>15</v>
      </c>
      <c r="G54" s="161">
        <v>1</v>
      </c>
    </row>
    <row r="55" spans="1:8" ht="18.75" customHeight="1" x14ac:dyDescent="0.2">
      <c r="A55" s="226" t="s">
        <v>8</v>
      </c>
      <c r="B55" s="158" t="s">
        <v>102</v>
      </c>
      <c r="C55" s="159" t="s">
        <v>88</v>
      </c>
      <c r="D55" s="160"/>
      <c r="E55" s="159" t="s">
        <v>85</v>
      </c>
      <c r="F55" s="160" t="s">
        <v>155</v>
      </c>
      <c r="G55" s="161">
        <v>6</v>
      </c>
    </row>
    <row r="56" spans="1:8" ht="26.25" customHeight="1" x14ac:dyDescent="0.2">
      <c r="A56" s="226" t="s">
        <v>9</v>
      </c>
      <c r="B56" s="158" t="s">
        <v>138</v>
      </c>
      <c r="C56" s="159" t="s">
        <v>146</v>
      </c>
      <c r="D56" s="160"/>
      <c r="E56" s="159" t="s">
        <v>85</v>
      </c>
      <c r="F56" s="160">
        <v>30</v>
      </c>
      <c r="G56" s="161">
        <v>2</v>
      </c>
    </row>
    <row r="57" spans="1:8" ht="26.25" customHeight="1" x14ac:dyDescent="0.2">
      <c r="A57" s="226" t="s">
        <v>44</v>
      </c>
      <c r="B57" s="162" t="s">
        <v>127</v>
      </c>
      <c r="C57" s="159" t="s">
        <v>86</v>
      </c>
      <c r="D57" s="160" t="s">
        <v>87</v>
      </c>
      <c r="E57" s="159"/>
      <c r="F57" s="160">
        <v>15</v>
      </c>
      <c r="G57" s="161">
        <v>2</v>
      </c>
    </row>
    <row r="58" spans="1:8" ht="26.25" customHeight="1" x14ac:dyDescent="0.2">
      <c r="A58" s="226" t="s">
        <v>44</v>
      </c>
      <c r="B58" s="162" t="s">
        <v>127</v>
      </c>
      <c r="C58" s="159" t="s">
        <v>146</v>
      </c>
      <c r="D58" s="160"/>
      <c r="E58" s="159" t="s">
        <v>85</v>
      </c>
      <c r="F58" s="160">
        <v>15</v>
      </c>
      <c r="G58" s="161">
        <v>1</v>
      </c>
    </row>
    <row r="59" spans="1:8" ht="21.75" customHeight="1" x14ac:dyDescent="0.2">
      <c r="A59" s="226" t="s">
        <v>10</v>
      </c>
      <c r="B59" s="162" t="s">
        <v>140</v>
      </c>
      <c r="C59" s="163" t="s">
        <v>146</v>
      </c>
      <c r="D59" s="179"/>
      <c r="E59" s="159" t="s">
        <v>85</v>
      </c>
      <c r="F59" s="179">
        <v>30</v>
      </c>
      <c r="G59" s="180">
        <v>2</v>
      </c>
    </row>
    <row r="60" spans="1:8" ht="21.75" customHeight="1" x14ac:dyDescent="0.2">
      <c r="A60" s="226" t="s">
        <v>11</v>
      </c>
      <c r="B60" s="158" t="s">
        <v>123</v>
      </c>
      <c r="C60" s="163" t="s">
        <v>146</v>
      </c>
      <c r="D60" s="164"/>
      <c r="E60" s="159" t="s">
        <v>85</v>
      </c>
      <c r="F60" s="160">
        <v>30</v>
      </c>
      <c r="G60" s="161">
        <v>2</v>
      </c>
    </row>
    <row r="61" spans="1:8" ht="21.75" customHeight="1" x14ac:dyDescent="0.2">
      <c r="A61" s="226" t="s">
        <v>12</v>
      </c>
      <c r="B61" s="158" t="s">
        <v>124</v>
      </c>
      <c r="C61" s="163" t="s">
        <v>146</v>
      </c>
      <c r="D61" s="164"/>
      <c r="E61" s="159" t="s">
        <v>85</v>
      </c>
      <c r="F61" s="160">
        <v>30</v>
      </c>
      <c r="G61" s="161">
        <v>2</v>
      </c>
      <c r="H61" s="171"/>
    </row>
    <row r="62" spans="1:8" ht="21.75" customHeight="1" x14ac:dyDescent="0.2">
      <c r="A62" s="288" t="s">
        <v>13</v>
      </c>
      <c r="B62" s="150" t="s">
        <v>77</v>
      </c>
      <c r="C62" s="163" t="s">
        <v>99</v>
      </c>
      <c r="D62" s="164"/>
      <c r="E62" s="159" t="s">
        <v>85</v>
      </c>
      <c r="F62" s="160">
        <v>30</v>
      </c>
      <c r="G62" s="161">
        <v>2</v>
      </c>
      <c r="H62" s="171"/>
    </row>
    <row r="63" spans="1:8" ht="21.75" customHeight="1" x14ac:dyDescent="0.2">
      <c r="B63" s="393" t="s">
        <v>93</v>
      </c>
      <c r="C63" s="394"/>
      <c r="D63" s="394"/>
      <c r="E63" s="394"/>
      <c r="F63" s="181">
        <f>SUM(F49:F62)</f>
        <v>315</v>
      </c>
      <c r="G63" s="219">
        <f>SUM(G49:G62)</f>
        <v>30</v>
      </c>
    </row>
    <row r="64" spans="1:8" ht="21.75" customHeight="1" thickBot="1" x14ac:dyDescent="0.25">
      <c r="A64" s="157"/>
      <c r="B64" s="530" t="s">
        <v>90</v>
      </c>
      <c r="C64" s="531"/>
      <c r="D64" s="531"/>
      <c r="E64" s="531"/>
      <c r="F64" s="531"/>
      <c r="G64" s="289">
        <v>8</v>
      </c>
    </row>
    <row r="65" spans="1:7" ht="21.75" customHeight="1" thickBot="1" x14ac:dyDescent="0.25">
      <c r="A65" s="175"/>
      <c r="B65" s="515" t="s">
        <v>94</v>
      </c>
      <c r="C65" s="516"/>
      <c r="D65" s="516"/>
      <c r="E65" s="516"/>
      <c r="F65" s="516"/>
      <c r="G65" s="517"/>
    </row>
    <row r="66" spans="1:7" ht="23.25" customHeight="1" x14ac:dyDescent="0.2">
      <c r="A66" s="152" t="s">
        <v>79</v>
      </c>
      <c r="B66" s="176" t="s">
        <v>80</v>
      </c>
      <c r="C66" s="154" t="s">
        <v>81</v>
      </c>
      <c r="D66" s="518" t="s">
        <v>82</v>
      </c>
      <c r="E66" s="519"/>
      <c r="F66" s="177" t="s">
        <v>83</v>
      </c>
      <c r="G66" s="178" t="s">
        <v>84</v>
      </c>
    </row>
    <row r="67" spans="1:7" ht="42.6" customHeight="1" x14ac:dyDescent="0.2">
      <c r="A67" s="157" t="s">
        <v>3</v>
      </c>
      <c r="B67" s="158" t="s">
        <v>132</v>
      </c>
      <c r="C67" s="159" t="s">
        <v>86</v>
      </c>
      <c r="D67" s="160"/>
      <c r="E67" s="160" t="s">
        <v>85</v>
      </c>
      <c r="F67" s="160">
        <v>15</v>
      </c>
      <c r="G67" s="161">
        <v>1</v>
      </c>
    </row>
    <row r="68" spans="1:7" ht="24.75" customHeight="1" x14ac:dyDescent="0.2">
      <c r="A68" s="226" t="s">
        <v>4</v>
      </c>
      <c r="B68" s="158" t="s">
        <v>125</v>
      </c>
      <c r="C68" s="159" t="s">
        <v>86</v>
      </c>
      <c r="D68" s="160"/>
      <c r="E68" s="159" t="s">
        <v>85</v>
      </c>
      <c r="F68" s="160">
        <v>15</v>
      </c>
      <c r="G68" s="161">
        <v>1</v>
      </c>
    </row>
    <row r="69" spans="1:7" ht="24.75" customHeight="1" x14ac:dyDescent="0.2">
      <c r="A69" s="226" t="s">
        <v>4</v>
      </c>
      <c r="B69" s="158" t="s">
        <v>125</v>
      </c>
      <c r="C69" s="159" t="s">
        <v>146</v>
      </c>
      <c r="D69" s="160"/>
      <c r="E69" s="159" t="s">
        <v>85</v>
      </c>
      <c r="F69" s="160">
        <v>15</v>
      </c>
      <c r="G69" s="161">
        <v>1</v>
      </c>
    </row>
    <row r="70" spans="1:7" ht="21.75" customHeight="1" x14ac:dyDescent="0.2">
      <c r="A70" s="157" t="s">
        <v>5</v>
      </c>
      <c r="B70" s="158" t="s">
        <v>149</v>
      </c>
      <c r="C70" s="159" t="s">
        <v>86</v>
      </c>
      <c r="D70" s="160"/>
      <c r="E70" s="159" t="s">
        <v>85</v>
      </c>
      <c r="F70" s="160">
        <v>15</v>
      </c>
      <c r="G70" s="161">
        <v>1</v>
      </c>
    </row>
    <row r="71" spans="1:7" ht="21.75" customHeight="1" x14ac:dyDescent="0.2">
      <c r="A71" s="157" t="s">
        <v>5</v>
      </c>
      <c r="B71" s="158" t="s">
        <v>149</v>
      </c>
      <c r="C71" s="159" t="s">
        <v>146</v>
      </c>
      <c r="D71" s="160"/>
      <c r="E71" s="159" t="s">
        <v>85</v>
      </c>
      <c r="F71" s="160">
        <v>15</v>
      </c>
      <c r="G71" s="161">
        <v>1</v>
      </c>
    </row>
    <row r="72" spans="1:7" ht="45.6" customHeight="1" x14ac:dyDescent="0.2">
      <c r="A72" s="226" t="s">
        <v>6</v>
      </c>
      <c r="B72" s="158" t="s">
        <v>143</v>
      </c>
      <c r="C72" s="159" t="s">
        <v>167</v>
      </c>
      <c r="D72" s="160"/>
      <c r="E72" s="159" t="s">
        <v>85</v>
      </c>
      <c r="F72" s="160">
        <v>45</v>
      </c>
      <c r="G72" s="161">
        <v>3</v>
      </c>
    </row>
    <row r="73" spans="1:7" ht="32.450000000000003" customHeight="1" x14ac:dyDescent="0.2">
      <c r="A73" s="157" t="s">
        <v>7</v>
      </c>
      <c r="B73" s="158" t="s">
        <v>126</v>
      </c>
      <c r="C73" s="159" t="s">
        <v>167</v>
      </c>
      <c r="D73" s="160"/>
      <c r="E73" s="159" t="s">
        <v>85</v>
      </c>
      <c r="F73" s="160">
        <v>15</v>
      </c>
      <c r="G73" s="161">
        <v>2</v>
      </c>
    </row>
    <row r="74" spans="1:7" ht="21.75" customHeight="1" x14ac:dyDescent="0.2">
      <c r="A74" s="226" t="s">
        <v>8</v>
      </c>
      <c r="B74" s="158" t="s">
        <v>117</v>
      </c>
      <c r="C74" s="159" t="s">
        <v>146</v>
      </c>
      <c r="D74" s="160"/>
      <c r="E74" s="160" t="s">
        <v>85</v>
      </c>
      <c r="F74" s="160">
        <v>30</v>
      </c>
      <c r="G74" s="161">
        <v>2</v>
      </c>
    </row>
    <row r="75" spans="1:7" ht="21.75" customHeight="1" x14ac:dyDescent="0.2">
      <c r="A75" s="157" t="s">
        <v>9</v>
      </c>
      <c r="B75" s="162" t="s">
        <v>153</v>
      </c>
      <c r="C75" s="163" t="s">
        <v>146</v>
      </c>
      <c r="D75" s="160"/>
      <c r="E75" s="160" t="s">
        <v>85</v>
      </c>
      <c r="F75" s="179">
        <v>15</v>
      </c>
      <c r="G75" s="180">
        <v>1</v>
      </c>
    </row>
    <row r="76" spans="1:7" ht="21.75" customHeight="1" x14ac:dyDescent="0.2">
      <c r="A76" s="226" t="s">
        <v>44</v>
      </c>
      <c r="B76" s="162" t="s">
        <v>77</v>
      </c>
      <c r="C76" s="163" t="s">
        <v>99</v>
      </c>
      <c r="D76" s="160"/>
      <c r="E76" s="160" t="s">
        <v>85</v>
      </c>
      <c r="F76" s="179">
        <v>30</v>
      </c>
      <c r="G76" s="180">
        <v>2</v>
      </c>
    </row>
    <row r="77" spans="1:7" ht="21.75" customHeight="1" thickBot="1" x14ac:dyDescent="0.25">
      <c r="A77" s="157" t="s">
        <v>10</v>
      </c>
      <c r="B77" s="158" t="s">
        <v>43</v>
      </c>
      <c r="C77" s="163"/>
      <c r="D77" s="281"/>
      <c r="E77" s="282"/>
      <c r="F77" s="283"/>
      <c r="G77" s="284">
        <v>15</v>
      </c>
    </row>
    <row r="78" spans="1:7" ht="21.75" customHeight="1" thickBot="1" x14ac:dyDescent="0.25">
      <c r="A78" s="157"/>
      <c r="B78" s="520" t="s">
        <v>162</v>
      </c>
      <c r="C78" s="521"/>
      <c r="D78" s="521"/>
      <c r="E78" s="522"/>
      <c r="F78" s="287">
        <f>SUM(F67:F77)</f>
        <v>210</v>
      </c>
      <c r="G78" s="286">
        <f>SUM(G67:G77)</f>
        <v>30</v>
      </c>
    </row>
    <row r="79" spans="1:7" ht="21.75" customHeight="1" x14ac:dyDescent="0.2">
      <c r="B79" s="523" t="s">
        <v>90</v>
      </c>
      <c r="C79" s="524"/>
      <c r="D79" s="524"/>
      <c r="E79" s="524"/>
      <c r="F79" s="525"/>
      <c r="G79" s="285">
        <v>0</v>
      </c>
    </row>
    <row r="80" spans="1:7" ht="32.25" customHeight="1" x14ac:dyDescent="0.2">
      <c r="A80" s="150"/>
      <c r="B80" s="150"/>
      <c r="C80" s="150"/>
      <c r="D80" s="150"/>
      <c r="E80" s="150"/>
      <c r="F80" s="150"/>
      <c r="G80" s="150"/>
    </row>
    <row r="81" spans="2:2" s="150" customFormat="1" ht="21.75" customHeight="1" x14ac:dyDescent="0.2">
      <c r="B81" s="150" t="s">
        <v>48</v>
      </c>
    </row>
    <row r="82" spans="2:2" s="150" customFormat="1" ht="15.75" customHeight="1" x14ac:dyDescent="0.2"/>
    <row r="83" spans="2:2" s="150" customFormat="1" ht="15.75" customHeight="1" x14ac:dyDescent="0.2"/>
    <row r="84" spans="2:2" s="150" customFormat="1" ht="15.75" customHeight="1" x14ac:dyDescent="0.2"/>
    <row r="85" spans="2:2" s="150" customFormat="1" ht="30.75" customHeight="1" x14ac:dyDescent="0.2"/>
    <row r="86" spans="2:2" s="150" customFormat="1" ht="21.75" customHeight="1" x14ac:dyDescent="0.2"/>
    <row r="87" spans="2:2" s="150" customFormat="1" ht="21.75" customHeight="1" x14ac:dyDescent="0.2"/>
    <row r="88" spans="2:2" s="150" customFormat="1" ht="21.75" customHeight="1" x14ac:dyDescent="0.2"/>
    <row r="89" spans="2:2" s="150" customFormat="1" ht="21.75" customHeight="1" x14ac:dyDescent="0.2"/>
    <row r="90" spans="2:2" s="150" customFormat="1" ht="21.75" customHeight="1" x14ac:dyDescent="0.2"/>
    <row r="91" spans="2:2" s="150" customFormat="1" ht="21.75" customHeight="1" x14ac:dyDescent="0.2"/>
    <row r="92" spans="2:2" s="150" customFormat="1" ht="21.75" customHeight="1" x14ac:dyDescent="0.2"/>
    <row r="93" spans="2:2" s="150" customFormat="1" ht="21.75" customHeight="1" x14ac:dyDescent="0.2"/>
    <row r="94" spans="2:2" s="150" customFormat="1" ht="21.75" customHeight="1" x14ac:dyDescent="0.2"/>
    <row r="95" spans="2:2" s="150" customFormat="1" ht="21.75" customHeight="1" x14ac:dyDescent="0.2"/>
    <row r="96" spans="2:2" s="150" customFormat="1" ht="21.75" customHeight="1" x14ac:dyDescent="0.2"/>
    <row r="97" s="150" customFormat="1" ht="21.75" customHeight="1" x14ac:dyDescent="0.2"/>
    <row r="98" s="150" customFormat="1" ht="21.75" customHeight="1" x14ac:dyDescent="0.2"/>
    <row r="99" s="150" customFormat="1" ht="21.75" customHeight="1" x14ac:dyDescent="0.2"/>
    <row r="100" s="150" customFormat="1" ht="21.75" customHeight="1" x14ac:dyDescent="0.2"/>
    <row r="101" s="150" customFormat="1" ht="37.5" customHeight="1" x14ac:dyDescent="0.2"/>
    <row r="102" s="150" customFormat="1" ht="21.75" customHeight="1" x14ac:dyDescent="0.2"/>
    <row r="103" s="150" customFormat="1" ht="21.75" customHeight="1" x14ac:dyDescent="0.2"/>
    <row r="104" s="150" customFormat="1" ht="15.75" customHeight="1" x14ac:dyDescent="0.2"/>
    <row r="105" s="150" customFormat="1" ht="15.75" customHeight="1" x14ac:dyDescent="0.2"/>
    <row r="106" s="150" customFormat="1" ht="26.25" customHeight="1" x14ac:dyDescent="0.2"/>
    <row r="107" s="150" customFormat="1" ht="21.75" customHeight="1" x14ac:dyDescent="0.2"/>
    <row r="108" s="150" customFormat="1" ht="21.75" customHeight="1" x14ac:dyDescent="0.2"/>
    <row r="109" s="150" customFormat="1" ht="21.75" customHeight="1" x14ac:dyDescent="0.2"/>
    <row r="110" s="150" customFormat="1" ht="21.75" customHeight="1" x14ac:dyDescent="0.2"/>
    <row r="111" s="150" customFormat="1" ht="21.75" customHeight="1" x14ac:dyDescent="0.2"/>
    <row r="112" s="150" customFormat="1" ht="21.75" customHeight="1" x14ac:dyDescent="0.2"/>
    <row r="113" spans="1:7" ht="21.75" customHeight="1" x14ac:dyDescent="0.2">
      <c r="A113" s="150"/>
      <c r="B113" s="150"/>
      <c r="C113" s="150"/>
      <c r="D113" s="150"/>
      <c r="E113" s="150"/>
      <c r="F113" s="150"/>
      <c r="G113" s="150"/>
    </row>
    <row r="114" spans="1:7" ht="21.75" customHeight="1" x14ac:dyDescent="0.2">
      <c r="A114" s="150"/>
      <c r="B114" s="150"/>
      <c r="C114" s="150"/>
      <c r="D114" s="150"/>
      <c r="E114" s="150"/>
      <c r="F114" s="150"/>
      <c r="G114" s="150"/>
    </row>
    <row r="115" spans="1:7" ht="21.75" customHeight="1" x14ac:dyDescent="0.2">
      <c r="A115" s="150"/>
      <c r="B115" s="150"/>
      <c r="C115" s="150"/>
      <c r="D115" s="150"/>
      <c r="E115" s="150"/>
      <c r="F115" s="150"/>
      <c r="G115" s="150"/>
    </row>
    <row r="116" spans="1:7" ht="21.75" customHeight="1" x14ac:dyDescent="0.2">
      <c r="A116" s="150"/>
      <c r="B116" s="150"/>
      <c r="C116" s="150"/>
      <c r="D116" s="150"/>
      <c r="E116" s="150"/>
      <c r="F116" s="150"/>
      <c r="G116" s="150"/>
    </row>
    <row r="117" spans="1:7" ht="21.75" customHeight="1" x14ac:dyDescent="0.2">
      <c r="A117" s="150"/>
      <c r="B117" s="150"/>
      <c r="C117" s="150"/>
      <c r="D117" s="150"/>
      <c r="E117" s="150"/>
      <c r="F117" s="150"/>
      <c r="G117" s="150"/>
    </row>
    <row r="118" spans="1:7" ht="21.75" customHeight="1" x14ac:dyDescent="0.2">
      <c r="A118" s="150"/>
      <c r="B118" s="150"/>
      <c r="C118" s="150"/>
      <c r="D118" s="150"/>
      <c r="E118" s="150"/>
      <c r="F118" s="150"/>
      <c r="G118" s="150"/>
    </row>
    <row r="119" spans="1:7" ht="21.75" customHeight="1" x14ac:dyDescent="0.2"/>
    <row r="120" spans="1:7" ht="21.75" customHeight="1" x14ac:dyDescent="0.2"/>
    <row r="121" spans="1:7" ht="21.75" customHeight="1" x14ac:dyDescent="0.2"/>
    <row r="122" spans="1:7" ht="14.25" customHeight="1" x14ac:dyDescent="0.2"/>
    <row r="123" spans="1:7" ht="15.75" customHeight="1" x14ac:dyDescent="0.2"/>
    <row r="124" spans="1:7" ht="17.25" customHeight="1" x14ac:dyDescent="0.2"/>
  </sheetData>
  <mergeCells count="16">
    <mergeCell ref="D26:E26"/>
    <mergeCell ref="B2:G2"/>
    <mergeCell ref="D3:E3"/>
    <mergeCell ref="B23:E23"/>
    <mergeCell ref="B24:F24"/>
    <mergeCell ref="B25:G25"/>
    <mergeCell ref="B65:G65"/>
    <mergeCell ref="D66:E66"/>
    <mergeCell ref="B78:E78"/>
    <mergeCell ref="B79:F79"/>
    <mergeCell ref="B45:E45"/>
    <mergeCell ref="B46:F46"/>
    <mergeCell ref="B47:G47"/>
    <mergeCell ref="D48:E48"/>
    <mergeCell ref="B63:E63"/>
    <mergeCell ref="B64:F64"/>
  </mergeCells>
  <pageMargins left="0.47244094488188981" right="0" top="0.19685039370078741" bottom="0.19685039370078741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BG106"/>
  <sheetViews>
    <sheetView tabSelected="1" zoomScale="75" zoomScaleNormal="75" zoomScaleSheetLayoutView="70" zoomScalePageLayoutView="90" workbookViewId="0">
      <pane xSplit="13" ySplit="8" topLeftCell="N19" activePane="bottomRight" state="frozen"/>
      <selection pane="topRight" activeCell="N1" sqref="N1"/>
      <selection pane="bottomLeft" activeCell="A9" sqref="A9"/>
      <selection pane="bottomRight" activeCell="C1" sqref="C1"/>
    </sheetView>
  </sheetViews>
  <sheetFormatPr defaultColWidth="8.7109375" defaultRowHeight="15" x14ac:dyDescent="0.25"/>
  <cols>
    <col min="1" max="1" width="4.28515625" style="1" customWidth="1"/>
    <col min="2" max="2" width="6.140625" style="1" customWidth="1"/>
    <col min="3" max="3" width="59.42578125" style="1" customWidth="1"/>
    <col min="4" max="4" width="5.7109375" style="1" customWidth="1"/>
    <col min="5" max="6" width="6.140625" style="1" customWidth="1"/>
    <col min="7" max="7" width="6" style="1" customWidth="1"/>
    <col min="8" max="8" width="6.140625" style="1" customWidth="1"/>
    <col min="9" max="9" width="5.7109375" style="1" customWidth="1"/>
    <col min="10" max="10" width="6.28515625" style="1" customWidth="1"/>
    <col min="11" max="11" width="6.7109375" style="1" customWidth="1"/>
    <col min="12" max="12" width="6.85546875" style="1" customWidth="1"/>
    <col min="13" max="13" width="6.5703125" style="1" customWidth="1"/>
    <col min="14" max="14" width="5" style="1" customWidth="1"/>
    <col min="15" max="56" width="4.7109375" style="1" customWidth="1"/>
    <col min="57" max="16384" width="8.7109375" style="1"/>
  </cols>
  <sheetData>
    <row r="1" spans="2:56" x14ac:dyDescent="0.25">
      <c r="C1" s="594" t="s">
        <v>168</v>
      </c>
      <c r="AQ1" s="1" t="e">
        <f>#REF!=SUM(#REF!,#REF!,#REF!,#REF!,#REF!,#REF!)</f>
        <v>#REF!</v>
      </c>
    </row>
    <row r="2" spans="2:56" ht="18.75" x14ac:dyDescent="0.3">
      <c r="C2" s="421" t="s">
        <v>104</v>
      </c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  <c r="Q2" s="421"/>
      <c r="R2" s="421"/>
      <c r="S2" s="421"/>
      <c r="T2" s="421"/>
      <c r="U2" s="421"/>
      <c r="V2" s="421"/>
      <c r="W2" s="421"/>
      <c r="X2" s="421"/>
      <c r="Y2" s="421"/>
      <c r="Z2" s="421"/>
      <c r="AA2" s="421"/>
      <c r="AB2" s="421"/>
      <c r="AC2" s="421"/>
      <c r="AD2" s="421"/>
      <c r="AE2" s="421"/>
      <c r="AF2" s="421"/>
      <c r="AG2" s="421"/>
      <c r="AH2" s="421"/>
      <c r="AI2" s="421"/>
      <c r="AJ2" s="421"/>
      <c r="AK2" s="421"/>
      <c r="AL2" s="421"/>
      <c r="AM2" s="421"/>
      <c r="AN2" s="421"/>
      <c r="AO2" s="421"/>
      <c r="AP2" s="421"/>
      <c r="AQ2" s="421"/>
      <c r="AR2" s="421"/>
      <c r="AS2" s="421"/>
      <c r="AT2" s="421"/>
      <c r="AU2" s="421"/>
      <c r="AV2" s="421"/>
      <c r="AW2" s="421"/>
      <c r="AX2" s="421"/>
      <c r="AY2" s="421"/>
      <c r="AZ2" s="421"/>
      <c r="BA2" s="421"/>
      <c r="BB2" s="421"/>
      <c r="BC2" s="421"/>
      <c r="BD2" s="421"/>
    </row>
    <row r="3" spans="2:56" ht="18.75" x14ac:dyDescent="0.3">
      <c r="C3" s="47" t="s">
        <v>46</v>
      </c>
      <c r="D3" s="47"/>
      <c r="E3" s="421" t="s">
        <v>105</v>
      </c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  <c r="AC3" s="421"/>
      <c r="AD3" s="421"/>
      <c r="AE3" s="421"/>
      <c r="AF3" s="421"/>
      <c r="AG3" s="421"/>
      <c r="AH3" s="421"/>
      <c r="AI3" s="421"/>
      <c r="AJ3" s="421"/>
      <c r="AK3" s="421"/>
      <c r="AL3" s="421"/>
      <c r="AM3" s="421"/>
      <c r="AN3" s="421"/>
      <c r="AO3" s="421"/>
      <c r="AP3" s="421"/>
      <c r="AQ3" s="421"/>
      <c r="AR3" s="421"/>
      <c r="AS3" s="421"/>
      <c r="AT3" s="421"/>
      <c r="AU3" s="421"/>
      <c r="AV3" s="421"/>
      <c r="AW3" s="421"/>
      <c r="AX3" s="421"/>
      <c r="AY3" s="421"/>
      <c r="AZ3" s="421"/>
      <c r="BA3" s="421"/>
      <c r="BB3" s="421"/>
      <c r="BC3" s="421"/>
      <c r="BD3" s="421"/>
    </row>
    <row r="4" spans="2:56" ht="18.75" x14ac:dyDescent="0.3">
      <c r="C4" s="47" t="s">
        <v>49</v>
      </c>
      <c r="D4" s="47"/>
      <c r="E4" s="421" t="s">
        <v>108</v>
      </c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421"/>
      <c r="X4" s="421"/>
      <c r="Y4" s="421"/>
      <c r="Z4" s="421"/>
      <c r="AA4" s="421"/>
      <c r="AB4" s="421"/>
      <c r="AC4" s="421"/>
      <c r="AD4" s="421"/>
      <c r="AE4" s="421"/>
      <c r="AF4" s="421"/>
      <c r="AG4" s="421"/>
      <c r="AH4" s="421"/>
      <c r="AI4" s="421"/>
      <c r="AJ4" s="421"/>
      <c r="AK4" s="421"/>
      <c r="AL4" s="421"/>
      <c r="AM4" s="421"/>
      <c r="AN4" s="421"/>
      <c r="AO4" s="421"/>
      <c r="AP4" s="421"/>
      <c r="AQ4" s="421"/>
      <c r="AR4" s="421"/>
      <c r="AS4" s="421"/>
      <c r="AT4" s="421"/>
      <c r="AU4" s="421"/>
      <c r="AV4" s="421"/>
      <c r="AW4" s="421"/>
      <c r="AX4" s="421"/>
      <c r="AY4" s="421"/>
      <c r="AZ4" s="421"/>
      <c r="BA4" s="421"/>
      <c r="BB4" s="421"/>
      <c r="BC4" s="421"/>
      <c r="BD4" s="421"/>
    </row>
    <row r="5" spans="2:56" ht="14.25" customHeight="1" thickBot="1" x14ac:dyDescent="0.3">
      <c r="C5" s="48"/>
      <c r="D5" s="48"/>
      <c r="AC5" s="49"/>
      <c r="AF5" s="50"/>
      <c r="AG5" s="50"/>
      <c r="AH5" s="50"/>
    </row>
    <row r="6" spans="2:56" ht="47.25" customHeight="1" thickBot="1" x14ac:dyDescent="0.3">
      <c r="B6" s="422" t="s">
        <v>0</v>
      </c>
      <c r="C6" s="574" t="s">
        <v>1</v>
      </c>
      <c r="D6" s="576" t="s">
        <v>73</v>
      </c>
      <c r="E6" s="577"/>
      <c r="F6" s="578" t="s">
        <v>60</v>
      </c>
      <c r="G6" s="430" t="s">
        <v>2</v>
      </c>
      <c r="H6" s="431"/>
      <c r="I6" s="431"/>
      <c r="J6" s="431"/>
      <c r="K6" s="431"/>
      <c r="L6" s="432"/>
      <c r="M6" s="580" t="s">
        <v>67</v>
      </c>
      <c r="N6" s="578" t="s">
        <v>68</v>
      </c>
      <c r="O6" s="431" t="s">
        <v>23</v>
      </c>
      <c r="P6" s="431"/>
      <c r="Q6" s="431"/>
      <c r="R6" s="431"/>
      <c r="S6" s="431"/>
      <c r="T6" s="431"/>
      <c r="U6" s="432"/>
      <c r="V6" s="582" t="s">
        <v>22</v>
      </c>
      <c r="W6" s="583"/>
      <c r="X6" s="583"/>
      <c r="Y6" s="583"/>
      <c r="Z6" s="583"/>
      <c r="AA6" s="583"/>
      <c r="AB6" s="584"/>
      <c r="AC6" s="430" t="s">
        <v>24</v>
      </c>
      <c r="AD6" s="431"/>
      <c r="AE6" s="431"/>
      <c r="AF6" s="431"/>
      <c r="AG6" s="431"/>
      <c r="AH6" s="431"/>
      <c r="AI6" s="432"/>
      <c r="AJ6" s="582" t="s">
        <v>25</v>
      </c>
      <c r="AK6" s="583"/>
      <c r="AL6" s="583"/>
      <c r="AM6" s="583"/>
      <c r="AN6" s="583"/>
      <c r="AO6" s="583"/>
      <c r="AP6" s="584"/>
    </row>
    <row r="7" spans="2:56" ht="121.15" customHeight="1" thickBot="1" x14ac:dyDescent="0.3">
      <c r="B7" s="423"/>
      <c r="C7" s="575"/>
      <c r="D7" s="39" t="s">
        <v>74</v>
      </c>
      <c r="E7" s="24" t="s">
        <v>75</v>
      </c>
      <c r="F7" s="579"/>
      <c r="G7" s="20" t="s">
        <v>61</v>
      </c>
      <c r="H7" s="21" t="s">
        <v>62</v>
      </c>
      <c r="I7" s="21" t="s">
        <v>63</v>
      </c>
      <c r="J7" s="22" t="s">
        <v>64</v>
      </c>
      <c r="K7" s="5" t="s">
        <v>65</v>
      </c>
      <c r="L7" s="51" t="s">
        <v>66</v>
      </c>
      <c r="M7" s="581"/>
      <c r="N7" s="579"/>
      <c r="O7" s="10" t="s">
        <v>69</v>
      </c>
      <c r="P7" s="5" t="s">
        <v>62</v>
      </c>
      <c r="Q7" s="5" t="s">
        <v>63</v>
      </c>
      <c r="R7" s="11" t="s">
        <v>64</v>
      </c>
      <c r="S7" s="12" t="s">
        <v>65</v>
      </c>
      <c r="T7" s="12" t="s">
        <v>66</v>
      </c>
      <c r="U7" s="12" t="s">
        <v>70</v>
      </c>
      <c r="V7" s="314" t="s">
        <v>69</v>
      </c>
      <c r="W7" s="315" t="s">
        <v>62</v>
      </c>
      <c r="X7" s="316" t="s">
        <v>63</v>
      </c>
      <c r="Y7" s="315" t="s">
        <v>64</v>
      </c>
      <c r="Z7" s="317" t="s">
        <v>65</v>
      </c>
      <c r="AA7" s="317" t="s">
        <v>66</v>
      </c>
      <c r="AB7" s="318" t="s">
        <v>70</v>
      </c>
      <c r="AC7" s="10" t="s">
        <v>69</v>
      </c>
      <c r="AD7" s="5" t="s">
        <v>62</v>
      </c>
      <c r="AE7" s="5" t="s">
        <v>63</v>
      </c>
      <c r="AF7" s="11" t="s">
        <v>64</v>
      </c>
      <c r="AG7" s="12" t="s">
        <v>65</v>
      </c>
      <c r="AH7" s="12" t="s">
        <v>66</v>
      </c>
      <c r="AI7" s="12" t="s">
        <v>70</v>
      </c>
      <c r="AJ7" s="314" t="s">
        <v>69</v>
      </c>
      <c r="AK7" s="315" t="s">
        <v>62</v>
      </c>
      <c r="AL7" s="316" t="s">
        <v>63</v>
      </c>
      <c r="AM7" s="315" t="s">
        <v>64</v>
      </c>
      <c r="AN7" s="317" t="s">
        <v>65</v>
      </c>
      <c r="AO7" s="317" t="s">
        <v>66</v>
      </c>
      <c r="AP7" s="318" t="s">
        <v>70</v>
      </c>
    </row>
    <row r="8" spans="2:56" ht="30" customHeight="1" thickBot="1" x14ac:dyDescent="0.3">
      <c r="B8" s="554" t="s">
        <v>71</v>
      </c>
      <c r="C8" s="555"/>
      <c r="D8" s="555"/>
      <c r="E8" s="555"/>
      <c r="F8" s="555"/>
      <c r="G8" s="555"/>
      <c r="H8" s="555"/>
      <c r="I8" s="555"/>
      <c r="J8" s="555"/>
      <c r="K8" s="555"/>
      <c r="L8" s="555"/>
      <c r="M8" s="555"/>
      <c r="N8" s="555"/>
      <c r="O8" s="555"/>
      <c r="P8" s="555"/>
      <c r="Q8" s="555"/>
      <c r="R8" s="555"/>
      <c r="S8" s="555"/>
      <c r="T8" s="555"/>
      <c r="U8" s="555"/>
      <c r="V8" s="555"/>
      <c r="W8" s="555"/>
      <c r="X8" s="555"/>
      <c r="Y8" s="555"/>
      <c r="Z8" s="555"/>
      <c r="AA8" s="555"/>
      <c r="AB8" s="555"/>
      <c r="AC8" s="555"/>
      <c r="AD8" s="555"/>
      <c r="AE8" s="555"/>
      <c r="AF8" s="555"/>
      <c r="AG8" s="555"/>
      <c r="AH8" s="555"/>
      <c r="AI8" s="555"/>
      <c r="AJ8" s="555"/>
      <c r="AK8" s="555"/>
      <c r="AL8" s="555"/>
      <c r="AM8" s="555"/>
      <c r="AN8" s="555"/>
      <c r="AO8" s="555"/>
      <c r="AP8" s="556"/>
    </row>
    <row r="9" spans="2:56" ht="21.95" customHeight="1" x14ac:dyDescent="0.25">
      <c r="B9" s="8" t="s">
        <v>3</v>
      </c>
      <c r="C9" s="35" t="s">
        <v>101</v>
      </c>
      <c r="D9" s="40">
        <v>3</v>
      </c>
      <c r="E9" s="8">
        <v>2</v>
      </c>
      <c r="F9" s="319">
        <f t="shared" ref="F9:F13" si="0">SUM(U9,AB9,AI9,AP9)</f>
        <v>5</v>
      </c>
      <c r="G9" s="66">
        <f t="shared" ref="G9:K13" si="1">SUM(O9,V9,AC9,AJ9)</f>
        <v>0</v>
      </c>
      <c r="H9" s="66">
        <f t="shared" si="1"/>
        <v>0</v>
      </c>
      <c r="I9" s="66">
        <f t="shared" si="1"/>
        <v>60</v>
      </c>
      <c r="J9" s="66">
        <f t="shared" si="1"/>
        <v>0</v>
      </c>
      <c r="K9" s="66">
        <f t="shared" si="1"/>
        <v>0</v>
      </c>
      <c r="L9" s="67">
        <f t="shared" ref="L9:L13" si="2">SUM(T9,AA9,AH9,AO9,)</f>
        <v>65</v>
      </c>
      <c r="M9" s="320">
        <f t="shared" ref="M9:M13" si="3">SUM(G9:J9)</f>
        <v>60</v>
      </c>
      <c r="N9" s="321">
        <f t="shared" ref="N9:N13" si="4">SUM(G9:L9)</f>
        <v>125</v>
      </c>
      <c r="O9" s="30"/>
      <c r="P9" s="31"/>
      <c r="Q9" s="31"/>
      <c r="R9" s="31"/>
      <c r="S9" s="32"/>
      <c r="T9" s="32"/>
      <c r="U9" s="32"/>
      <c r="V9" s="323"/>
      <c r="W9" s="324"/>
      <c r="X9" s="324">
        <v>30</v>
      </c>
      <c r="Y9" s="324"/>
      <c r="Z9" s="325"/>
      <c r="AA9" s="325">
        <v>20</v>
      </c>
      <c r="AB9" s="326">
        <v>2</v>
      </c>
      <c r="AC9" s="33"/>
      <c r="AD9" s="31"/>
      <c r="AE9" s="31">
        <v>30</v>
      </c>
      <c r="AF9" s="31"/>
      <c r="AG9" s="32"/>
      <c r="AH9" s="32">
        <v>45</v>
      </c>
      <c r="AI9" s="32">
        <v>3</v>
      </c>
      <c r="AJ9" s="323"/>
      <c r="AK9" s="324"/>
      <c r="AL9" s="324"/>
      <c r="AM9" s="324"/>
      <c r="AN9" s="325"/>
      <c r="AO9" s="325"/>
      <c r="AP9" s="326"/>
    </row>
    <row r="10" spans="2:56" ht="21.95" customHeight="1" x14ac:dyDescent="0.25">
      <c r="B10" s="8" t="s">
        <v>4</v>
      </c>
      <c r="C10" s="36" t="s">
        <v>47</v>
      </c>
      <c r="D10" s="41"/>
      <c r="E10" s="6">
        <v>1</v>
      </c>
      <c r="F10" s="319">
        <v>1</v>
      </c>
      <c r="G10" s="66">
        <f t="shared" si="1"/>
        <v>15</v>
      </c>
      <c r="H10" s="66">
        <f t="shared" si="1"/>
        <v>0</v>
      </c>
      <c r="I10" s="66">
        <f t="shared" si="1"/>
        <v>0</v>
      </c>
      <c r="J10" s="66">
        <f t="shared" si="1"/>
        <v>0</v>
      </c>
      <c r="K10" s="66">
        <f t="shared" si="1"/>
        <v>0</v>
      </c>
      <c r="L10" s="67">
        <v>10</v>
      </c>
      <c r="M10" s="320">
        <f t="shared" si="3"/>
        <v>15</v>
      </c>
      <c r="N10" s="321">
        <f t="shared" si="4"/>
        <v>25</v>
      </c>
      <c r="O10" s="13">
        <v>15</v>
      </c>
      <c r="P10" s="14"/>
      <c r="Q10" s="14"/>
      <c r="R10" s="14"/>
      <c r="S10" s="15"/>
      <c r="T10" s="15">
        <v>10</v>
      </c>
      <c r="U10" s="15">
        <v>1</v>
      </c>
      <c r="V10" s="327"/>
      <c r="W10" s="328"/>
      <c r="X10" s="328"/>
      <c r="Y10" s="328"/>
      <c r="Z10" s="329"/>
      <c r="AA10" s="329"/>
      <c r="AB10" s="330"/>
      <c r="AC10" s="16"/>
      <c r="AD10" s="14"/>
      <c r="AE10" s="14"/>
      <c r="AF10" s="14"/>
      <c r="AG10" s="15"/>
      <c r="AH10" s="15"/>
      <c r="AI10" s="15"/>
      <c r="AJ10" s="327"/>
      <c r="AK10" s="328"/>
      <c r="AL10" s="328"/>
      <c r="AM10" s="328"/>
      <c r="AN10" s="329"/>
      <c r="AO10" s="329"/>
      <c r="AP10" s="330"/>
    </row>
    <row r="11" spans="2:56" ht="21.95" customHeight="1" x14ac:dyDescent="0.25">
      <c r="B11" s="8" t="s">
        <v>5</v>
      </c>
      <c r="C11" s="36" t="s">
        <v>103</v>
      </c>
      <c r="D11" s="41"/>
      <c r="E11" s="6">
        <v>1</v>
      </c>
      <c r="F11" s="319">
        <v>1</v>
      </c>
      <c r="G11" s="66">
        <f t="shared" si="1"/>
        <v>0</v>
      </c>
      <c r="H11" s="66">
        <f t="shared" si="1"/>
        <v>15</v>
      </c>
      <c r="I11" s="66">
        <f t="shared" si="1"/>
        <v>0</v>
      </c>
      <c r="J11" s="66">
        <f t="shared" si="1"/>
        <v>0</v>
      </c>
      <c r="K11" s="66">
        <f t="shared" si="1"/>
        <v>0</v>
      </c>
      <c r="L11" s="67">
        <v>10</v>
      </c>
      <c r="M11" s="320">
        <f t="shared" si="3"/>
        <v>15</v>
      </c>
      <c r="N11" s="321">
        <f t="shared" si="4"/>
        <v>25</v>
      </c>
      <c r="O11" s="13"/>
      <c r="P11" s="14">
        <v>15</v>
      </c>
      <c r="Q11" s="14"/>
      <c r="R11" s="14"/>
      <c r="S11" s="15"/>
      <c r="T11" s="15">
        <v>10</v>
      </c>
      <c r="U11" s="15">
        <v>1</v>
      </c>
      <c r="V11" s="327"/>
      <c r="W11" s="328"/>
      <c r="X11" s="328"/>
      <c r="Y11" s="328"/>
      <c r="Z11" s="329"/>
      <c r="AA11" s="329"/>
      <c r="AB11" s="330"/>
      <c r="AC11" s="16"/>
      <c r="AD11" s="14"/>
      <c r="AE11" s="14"/>
      <c r="AF11" s="14"/>
      <c r="AG11" s="15"/>
      <c r="AH11" s="15"/>
      <c r="AI11" s="15"/>
      <c r="AJ11" s="327"/>
      <c r="AK11" s="328"/>
      <c r="AL11" s="328"/>
      <c r="AM11" s="328"/>
      <c r="AN11" s="329"/>
      <c r="AO11" s="329"/>
      <c r="AP11" s="330"/>
    </row>
    <row r="12" spans="2:56" ht="21.95" customHeight="1" x14ac:dyDescent="0.25">
      <c r="B12" s="8" t="s">
        <v>6</v>
      </c>
      <c r="C12" s="215" t="s">
        <v>118</v>
      </c>
      <c r="D12" s="43">
        <v>1</v>
      </c>
      <c r="E12" s="6"/>
      <c r="F12" s="319">
        <f t="shared" si="0"/>
        <v>2</v>
      </c>
      <c r="G12" s="66">
        <f t="shared" si="1"/>
        <v>15</v>
      </c>
      <c r="H12" s="66">
        <f t="shared" si="1"/>
        <v>0</v>
      </c>
      <c r="I12" s="66">
        <f t="shared" si="1"/>
        <v>0</v>
      </c>
      <c r="J12" s="66">
        <f t="shared" si="1"/>
        <v>0</v>
      </c>
      <c r="K12" s="66">
        <f t="shared" si="1"/>
        <v>0</v>
      </c>
      <c r="L12" s="67">
        <f t="shared" si="2"/>
        <v>35</v>
      </c>
      <c r="M12" s="320">
        <f t="shared" si="3"/>
        <v>15</v>
      </c>
      <c r="N12" s="321">
        <f t="shared" si="4"/>
        <v>50</v>
      </c>
      <c r="O12" s="13">
        <v>15</v>
      </c>
      <c r="P12" s="14"/>
      <c r="Q12" s="14"/>
      <c r="R12" s="14"/>
      <c r="S12" s="15"/>
      <c r="T12" s="15">
        <v>35</v>
      </c>
      <c r="U12" s="15">
        <v>2</v>
      </c>
      <c r="V12" s="327"/>
      <c r="W12" s="328"/>
      <c r="X12" s="328"/>
      <c r="Y12" s="328"/>
      <c r="Z12" s="329"/>
      <c r="AA12" s="329"/>
      <c r="AB12" s="330"/>
      <c r="AC12" s="16"/>
      <c r="AD12" s="14"/>
      <c r="AE12" s="14"/>
      <c r="AF12" s="14"/>
      <c r="AG12" s="15"/>
      <c r="AH12" s="15"/>
      <c r="AI12" s="15"/>
      <c r="AJ12" s="327"/>
      <c r="AK12" s="328"/>
      <c r="AL12" s="328"/>
      <c r="AM12" s="328"/>
      <c r="AN12" s="329"/>
      <c r="AO12" s="329"/>
      <c r="AP12" s="330"/>
    </row>
    <row r="13" spans="2:56" ht="21.95" customHeight="1" thickBot="1" x14ac:dyDescent="0.3">
      <c r="B13" s="8" t="s">
        <v>7</v>
      </c>
      <c r="C13" s="34" t="s">
        <v>119</v>
      </c>
      <c r="D13" s="38"/>
      <c r="E13" s="56">
        <v>1</v>
      </c>
      <c r="F13" s="319">
        <f t="shared" si="0"/>
        <v>2</v>
      </c>
      <c r="G13" s="66">
        <f t="shared" si="1"/>
        <v>0</v>
      </c>
      <c r="H13" s="66">
        <f t="shared" si="1"/>
        <v>30</v>
      </c>
      <c r="I13" s="66">
        <f t="shared" si="1"/>
        <v>0</v>
      </c>
      <c r="J13" s="66">
        <f t="shared" si="1"/>
        <v>0</v>
      </c>
      <c r="K13" s="66">
        <f t="shared" si="1"/>
        <v>0</v>
      </c>
      <c r="L13" s="67">
        <f t="shared" si="2"/>
        <v>20</v>
      </c>
      <c r="M13" s="320">
        <f t="shared" si="3"/>
        <v>30</v>
      </c>
      <c r="N13" s="321">
        <f t="shared" si="4"/>
        <v>50</v>
      </c>
      <c r="O13" s="57"/>
      <c r="P13" s="58">
        <v>30</v>
      </c>
      <c r="Q13" s="58"/>
      <c r="R13" s="58"/>
      <c r="S13" s="59"/>
      <c r="T13" s="59">
        <v>20</v>
      </c>
      <c r="U13" s="59">
        <v>2</v>
      </c>
      <c r="V13" s="331"/>
      <c r="W13" s="332"/>
      <c r="X13" s="332"/>
      <c r="Y13" s="332"/>
      <c r="Z13" s="333"/>
      <c r="AA13" s="333"/>
      <c r="AB13" s="334"/>
      <c r="AC13" s="60"/>
      <c r="AD13" s="61"/>
      <c r="AE13" s="61"/>
      <c r="AF13" s="61"/>
      <c r="AG13" s="62"/>
      <c r="AH13" s="62"/>
      <c r="AI13" s="62"/>
      <c r="AJ13" s="331"/>
      <c r="AK13" s="332"/>
      <c r="AL13" s="332"/>
      <c r="AM13" s="332"/>
      <c r="AN13" s="333"/>
      <c r="AO13" s="333"/>
      <c r="AP13" s="334"/>
    </row>
    <row r="14" spans="2:56" ht="21.95" customHeight="1" thickBot="1" x14ac:dyDescent="0.3">
      <c r="B14" s="565" t="s">
        <v>26</v>
      </c>
      <c r="C14" s="567"/>
      <c r="D14" s="567"/>
      <c r="E14" s="568"/>
      <c r="F14" s="322">
        <f t="shared" ref="F14" si="5">SUM(F9:F13)</f>
        <v>11</v>
      </c>
      <c r="G14" s="322">
        <f>SUM(G9:G13)</f>
        <v>30</v>
      </c>
      <c r="H14" s="322">
        <f t="shared" ref="H14:N14" si="6">SUM(H9:H13)</f>
        <v>45</v>
      </c>
      <c r="I14" s="322">
        <f t="shared" si="6"/>
        <v>60</v>
      </c>
      <c r="J14" s="322">
        <f t="shared" si="6"/>
        <v>0</v>
      </c>
      <c r="K14" s="322">
        <f t="shared" si="6"/>
        <v>0</v>
      </c>
      <c r="L14" s="322">
        <f t="shared" si="6"/>
        <v>140</v>
      </c>
      <c r="M14" s="322">
        <f t="shared" si="6"/>
        <v>135</v>
      </c>
      <c r="N14" s="322">
        <f t="shared" si="6"/>
        <v>275</v>
      </c>
      <c r="O14" s="444"/>
      <c r="P14" s="445"/>
      <c r="Q14" s="445"/>
      <c r="R14" s="445"/>
      <c r="S14" s="445"/>
      <c r="T14" s="445"/>
      <c r="U14" s="445"/>
      <c r="V14" s="445"/>
      <c r="W14" s="445"/>
      <c r="X14" s="445"/>
      <c r="Y14" s="445"/>
      <c r="Z14" s="445"/>
      <c r="AA14" s="445"/>
      <c r="AB14" s="445"/>
      <c r="AC14" s="445"/>
      <c r="AD14" s="445"/>
      <c r="AE14" s="445"/>
      <c r="AF14" s="445"/>
      <c r="AG14" s="445"/>
      <c r="AH14" s="445"/>
      <c r="AI14" s="445"/>
      <c r="AJ14" s="445"/>
      <c r="AK14" s="445"/>
      <c r="AL14" s="445"/>
      <c r="AM14" s="445"/>
      <c r="AN14" s="445"/>
      <c r="AO14" s="445"/>
      <c r="AP14" s="446"/>
    </row>
    <row r="15" spans="2:56" ht="32.25" customHeight="1" thickBot="1" x14ac:dyDescent="0.3">
      <c r="B15" s="562" t="s">
        <v>114</v>
      </c>
      <c r="C15" s="563"/>
      <c r="D15" s="563"/>
      <c r="E15" s="563"/>
      <c r="F15" s="563"/>
      <c r="G15" s="563"/>
      <c r="H15" s="563"/>
      <c r="I15" s="563"/>
      <c r="J15" s="563"/>
      <c r="K15" s="563"/>
      <c r="L15" s="563"/>
      <c r="M15" s="563"/>
      <c r="N15" s="563"/>
      <c r="O15" s="563"/>
      <c r="P15" s="563"/>
      <c r="Q15" s="563"/>
      <c r="R15" s="563"/>
      <c r="S15" s="563"/>
      <c r="T15" s="563"/>
      <c r="U15" s="563"/>
      <c r="V15" s="563"/>
      <c r="W15" s="563"/>
      <c r="X15" s="563"/>
      <c r="Y15" s="563"/>
      <c r="Z15" s="563"/>
      <c r="AA15" s="563"/>
      <c r="AB15" s="563"/>
      <c r="AC15" s="563"/>
      <c r="AD15" s="563"/>
      <c r="AE15" s="563"/>
      <c r="AF15" s="563"/>
      <c r="AG15" s="563"/>
      <c r="AH15" s="563"/>
      <c r="AI15" s="563"/>
      <c r="AJ15" s="563"/>
      <c r="AK15" s="563"/>
      <c r="AL15" s="563"/>
      <c r="AM15" s="563"/>
      <c r="AN15" s="563"/>
      <c r="AO15" s="563"/>
      <c r="AP15" s="564"/>
    </row>
    <row r="16" spans="2:56" ht="21.95" customHeight="1" thickBot="1" x14ac:dyDescent="0.3">
      <c r="B16" s="25"/>
      <c r="C16" s="450" t="s">
        <v>95</v>
      </c>
      <c r="D16" s="451"/>
      <c r="E16" s="451"/>
      <c r="F16" s="451"/>
      <c r="G16" s="451"/>
      <c r="H16" s="451"/>
      <c r="I16" s="451"/>
      <c r="J16" s="451"/>
      <c r="K16" s="451"/>
      <c r="L16" s="451"/>
      <c r="M16" s="451"/>
      <c r="N16" s="451"/>
      <c r="O16" s="451"/>
      <c r="P16" s="451"/>
      <c r="Q16" s="451"/>
      <c r="R16" s="451"/>
      <c r="S16" s="451"/>
      <c r="T16" s="451"/>
      <c r="U16" s="451"/>
      <c r="V16" s="451"/>
      <c r="W16" s="451"/>
      <c r="X16" s="451"/>
      <c r="Y16" s="451"/>
      <c r="Z16" s="451"/>
      <c r="AA16" s="451"/>
      <c r="AB16" s="451"/>
      <c r="AC16" s="451"/>
      <c r="AD16" s="451"/>
      <c r="AE16" s="451"/>
      <c r="AF16" s="451"/>
      <c r="AG16" s="451"/>
      <c r="AH16" s="451"/>
      <c r="AI16" s="451"/>
      <c r="AJ16" s="451"/>
      <c r="AK16" s="451"/>
      <c r="AL16" s="451"/>
      <c r="AM16" s="451"/>
      <c r="AN16" s="451"/>
      <c r="AO16" s="451"/>
      <c r="AP16" s="452"/>
    </row>
    <row r="17" spans="2:42" ht="29.25" customHeight="1" x14ac:dyDescent="0.25">
      <c r="B17" s="237" t="s">
        <v>8</v>
      </c>
      <c r="C17" s="238" t="s">
        <v>134</v>
      </c>
      <c r="D17" s="38">
        <v>3</v>
      </c>
      <c r="E17" s="75">
        <v>1.2</v>
      </c>
      <c r="F17" s="319">
        <f t="shared" ref="F17:F25" si="7">SUM(U17,AB17,AI17,AP17)</f>
        <v>8</v>
      </c>
      <c r="G17" s="66">
        <f t="shared" ref="G17:K25" si="8">SUM(O17,V17,AC17,AJ17)</f>
        <v>0</v>
      </c>
      <c r="H17" s="66">
        <f t="shared" si="8"/>
        <v>0</v>
      </c>
      <c r="I17" s="66">
        <f t="shared" si="8"/>
        <v>120</v>
      </c>
      <c r="J17" s="66">
        <f t="shared" si="8"/>
        <v>0</v>
      </c>
      <c r="K17" s="66">
        <f t="shared" si="8"/>
        <v>0</v>
      </c>
      <c r="L17" s="67">
        <f t="shared" ref="L17:L25" si="9">SUM(T17,AA17,AH17,AO17,)</f>
        <v>80</v>
      </c>
      <c r="M17" s="320">
        <f t="shared" ref="M17:M25" si="10">SUM(G17:J17)</f>
        <v>120</v>
      </c>
      <c r="N17" s="321">
        <f t="shared" ref="N17:N25" si="11">SUM(G17:L17)</f>
        <v>200</v>
      </c>
      <c r="O17" s="30"/>
      <c r="P17" s="31"/>
      <c r="Q17" s="31">
        <v>45</v>
      </c>
      <c r="R17" s="31"/>
      <c r="S17" s="32"/>
      <c r="T17" s="32">
        <v>30</v>
      </c>
      <c r="U17" s="32">
        <v>3</v>
      </c>
      <c r="V17" s="323"/>
      <c r="W17" s="324"/>
      <c r="X17" s="324">
        <v>45</v>
      </c>
      <c r="Y17" s="324"/>
      <c r="Z17" s="325"/>
      <c r="AA17" s="325">
        <v>30</v>
      </c>
      <c r="AB17" s="326">
        <v>3</v>
      </c>
      <c r="AC17" s="33"/>
      <c r="AD17" s="31"/>
      <c r="AE17" s="31">
        <v>30</v>
      </c>
      <c r="AF17" s="31"/>
      <c r="AG17" s="32"/>
      <c r="AH17" s="32">
        <v>20</v>
      </c>
      <c r="AI17" s="32">
        <v>2</v>
      </c>
      <c r="AJ17" s="323"/>
      <c r="AK17" s="324"/>
      <c r="AL17" s="324"/>
      <c r="AM17" s="324"/>
      <c r="AN17" s="325"/>
      <c r="AO17" s="325"/>
      <c r="AP17" s="326"/>
    </row>
    <row r="18" spans="2:42" ht="32.25" customHeight="1" x14ac:dyDescent="0.25">
      <c r="B18" s="237" t="s">
        <v>9</v>
      </c>
      <c r="C18" s="239" t="s">
        <v>122</v>
      </c>
      <c r="D18" s="38"/>
      <c r="E18" s="7" t="s">
        <v>120</v>
      </c>
      <c r="F18" s="319">
        <f t="shared" si="7"/>
        <v>4</v>
      </c>
      <c r="G18" s="66">
        <f t="shared" si="8"/>
        <v>0</v>
      </c>
      <c r="H18" s="66">
        <f t="shared" si="8"/>
        <v>0</v>
      </c>
      <c r="I18" s="66">
        <f t="shared" si="8"/>
        <v>60</v>
      </c>
      <c r="J18" s="66">
        <f t="shared" si="8"/>
        <v>0</v>
      </c>
      <c r="K18" s="66">
        <f t="shared" si="8"/>
        <v>0</v>
      </c>
      <c r="L18" s="67">
        <f t="shared" si="9"/>
        <v>40</v>
      </c>
      <c r="M18" s="320">
        <f t="shared" si="10"/>
        <v>60</v>
      </c>
      <c r="N18" s="321">
        <f t="shared" si="11"/>
        <v>100</v>
      </c>
      <c r="O18" s="13"/>
      <c r="P18" s="14"/>
      <c r="Q18" s="14">
        <v>30</v>
      </c>
      <c r="R18" s="14"/>
      <c r="S18" s="15"/>
      <c r="T18" s="15">
        <v>20</v>
      </c>
      <c r="U18" s="15">
        <v>2</v>
      </c>
      <c r="V18" s="327"/>
      <c r="W18" s="328"/>
      <c r="X18" s="328">
        <v>15</v>
      </c>
      <c r="Y18" s="328"/>
      <c r="Z18" s="329"/>
      <c r="AA18" s="329">
        <v>10</v>
      </c>
      <c r="AB18" s="330">
        <v>1</v>
      </c>
      <c r="AC18" s="16"/>
      <c r="AD18" s="14"/>
      <c r="AE18" s="14">
        <v>15</v>
      </c>
      <c r="AF18" s="14"/>
      <c r="AG18" s="15"/>
      <c r="AH18" s="15">
        <v>10</v>
      </c>
      <c r="AI18" s="15">
        <v>1</v>
      </c>
      <c r="AJ18" s="327"/>
      <c r="AK18" s="328"/>
      <c r="AL18" s="328"/>
      <c r="AM18" s="328"/>
      <c r="AN18" s="329"/>
      <c r="AO18" s="329"/>
      <c r="AP18" s="330"/>
    </row>
    <row r="19" spans="2:42" ht="30" customHeight="1" x14ac:dyDescent="0.25">
      <c r="B19" s="237" t="s">
        <v>44</v>
      </c>
      <c r="C19" s="207" t="s">
        <v>121</v>
      </c>
      <c r="D19" s="40"/>
      <c r="E19" s="7">
        <v>1.2</v>
      </c>
      <c r="F19" s="319">
        <f t="shared" si="7"/>
        <v>4</v>
      </c>
      <c r="G19" s="66">
        <f t="shared" si="8"/>
        <v>0</v>
      </c>
      <c r="H19" s="66">
        <f t="shared" si="8"/>
        <v>60</v>
      </c>
      <c r="I19" s="66">
        <f t="shared" si="8"/>
        <v>0</v>
      </c>
      <c r="J19" s="66">
        <f t="shared" si="8"/>
        <v>0</v>
      </c>
      <c r="K19" s="66">
        <f t="shared" si="8"/>
        <v>0</v>
      </c>
      <c r="L19" s="67">
        <f t="shared" si="9"/>
        <v>40</v>
      </c>
      <c r="M19" s="320">
        <f t="shared" si="10"/>
        <v>60</v>
      </c>
      <c r="N19" s="321">
        <f t="shared" si="11"/>
        <v>100</v>
      </c>
      <c r="O19" s="13"/>
      <c r="P19" s="14">
        <v>30</v>
      </c>
      <c r="Q19" s="14"/>
      <c r="R19" s="14"/>
      <c r="S19" s="15"/>
      <c r="T19" s="15">
        <v>20</v>
      </c>
      <c r="U19" s="15">
        <v>2</v>
      </c>
      <c r="V19" s="327"/>
      <c r="W19" s="328">
        <v>30</v>
      </c>
      <c r="X19" s="328"/>
      <c r="Y19" s="328"/>
      <c r="Z19" s="329"/>
      <c r="AA19" s="329">
        <v>20</v>
      </c>
      <c r="AB19" s="330">
        <v>2</v>
      </c>
      <c r="AC19" s="16"/>
      <c r="AD19" s="14"/>
      <c r="AE19" s="14"/>
      <c r="AF19" s="14"/>
      <c r="AG19" s="15"/>
      <c r="AH19" s="15"/>
      <c r="AI19" s="15"/>
      <c r="AJ19" s="327"/>
      <c r="AK19" s="328"/>
      <c r="AL19" s="328"/>
      <c r="AM19" s="328"/>
      <c r="AN19" s="329"/>
      <c r="AO19" s="329"/>
      <c r="AP19" s="330"/>
    </row>
    <row r="20" spans="2:42" ht="30" customHeight="1" x14ac:dyDescent="0.25">
      <c r="B20" s="237" t="s">
        <v>10</v>
      </c>
      <c r="C20" s="239" t="s">
        <v>157</v>
      </c>
      <c r="D20" s="40"/>
      <c r="E20" s="7">
        <v>4</v>
      </c>
      <c r="F20" s="319">
        <f t="shared" si="7"/>
        <v>1</v>
      </c>
      <c r="G20" s="66">
        <f t="shared" si="8"/>
        <v>15</v>
      </c>
      <c r="H20" s="66">
        <f t="shared" si="8"/>
        <v>0</v>
      </c>
      <c r="I20" s="66">
        <f t="shared" si="8"/>
        <v>0</v>
      </c>
      <c r="J20" s="66">
        <f t="shared" si="8"/>
        <v>0</v>
      </c>
      <c r="K20" s="66">
        <f t="shared" si="8"/>
        <v>0</v>
      </c>
      <c r="L20" s="67">
        <f t="shared" si="9"/>
        <v>20</v>
      </c>
      <c r="M20" s="320">
        <f t="shared" si="10"/>
        <v>15</v>
      </c>
      <c r="N20" s="321">
        <f t="shared" si="11"/>
        <v>35</v>
      </c>
      <c r="O20" s="13"/>
      <c r="P20" s="14"/>
      <c r="Q20" s="14"/>
      <c r="R20" s="14"/>
      <c r="S20" s="15"/>
      <c r="T20" s="15"/>
      <c r="U20" s="15"/>
      <c r="V20" s="327"/>
      <c r="W20" s="328"/>
      <c r="X20" s="328"/>
      <c r="Y20" s="328"/>
      <c r="Z20" s="329"/>
      <c r="AA20" s="329"/>
      <c r="AB20" s="330"/>
      <c r="AC20" s="16"/>
      <c r="AD20" s="14"/>
      <c r="AE20" s="14"/>
      <c r="AF20" s="14"/>
      <c r="AG20" s="15"/>
      <c r="AH20" s="15"/>
      <c r="AI20" s="15"/>
      <c r="AJ20" s="327">
        <v>15</v>
      </c>
      <c r="AK20" s="328"/>
      <c r="AL20" s="328"/>
      <c r="AM20" s="328"/>
      <c r="AN20" s="329"/>
      <c r="AO20" s="329">
        <v>20</v>
      </c>
      <c r="AP20" s="330">
        <v>1</v>
      </c>
    </row>
    <row r="21" spans="2:42" ht="21.95" customHeight="1" x14ac:dyDescent="0.25">
      <c r="B21" s="237" t="s">
        <v>11</v>
      </c>
      <c r="C21" s="239" t="s">
        <v>142</v>
      </c>
      <c r="D21" s="41"/>
      <c r="E21" s="7">
        <v>2</v>
      </c>
      <c r="F21" s="319">
        <f t="shared" si="7"/>
        <v>4</v>
      </c>
      <c r="G21" s="66">
        <f t="shared" si="8"/>
        <v>0</v>
      </c>
      <c r="H21" s="66">
        <f t="shared" si="8"/>
        <v>0</v>
      </c>
      <c r="I21" s="66">
        <f t="shared" si="8"/>
        <v>60</v>
      </c>
      <c r="J21" s="66">
        <f t="shared" si="8"/>
        <v>0</v>
      </c>
      <c r="K21" s="66">
        <f t="shared" si="8"/>
        <v>0</v>
      </c>
      <c r="L21" s="67">
        <f t="shared" si="9"/>
        <v>40</v>
      </c>
      <c r="M21" s="320">
        <f t="shared" si="10"/>
        <v>60</v>
      </c>
      <c r="N21" s="321">
        <f t="shared" si="11"/>
        <v>100</v>
      </c>
      <c r="O21" s="13"/>
      <c r="P21" s="14"/>
      <c r="Q21" s="14"/>
      <c r="R21" s="14"/>
      <c r="S21" s="15"/>
      <c r="T21" s="15"/>
      <c r="U21" s="15"/>
      <c r="V21" s="327"/>
      <c r="W21" s="328"/>
      <c r="X21" s="328">
        <v>30</v>
      </c>
      <c r="Y21" s="328"/>
      <c r="Z21" s="329"/>
      <c r="AA21" s="329">
        <v>20</v>
      </c>
      <c r="AB21" s="330">
        <v>2</v>
      </c>
      <c r="AC21" s="16"/>
      <c r="AD21" s="14"/>
      <c r="AE21" s="14">
        <v>30</v>
      </c>
      <c r="AF21" s="14"/>
      <c r="AG21" s="15"/>
      <c r="AH21" s="15">
        <v>20</v>
      </c>
      <c r="AI21" s="15">
        <v>2</v>
      </c>
      <c r="AJ21" s="327"/>
      <c r="AK21" s="328"/>
      <c r="AL21" s="328"/>
      <c r="AM21" s="328"/>
      <c r="AN21" s="329"/>
      <c r="AO21" s="329"/>
      <c r="AP21" s="330"/>
    </row>
    <row r="22" spans="2:42" ht="57" customHeight="1" x14ac:dyDescent="0.25">
      <c r="B22" s="237" t="s">
        <v>12</v>
      </c>
      <c r="C22" s="207" t="s">
        <v>158</v>
      </c>
      <c r="D22" s="37"/>
      <c r="E22" s="189">
        <v>2</v>
      </c>
      <c r="F22" s="319">
        <f t="shared" si="7"/>
        <v>2</v>
      </c>
      <c r="G22" s="66">
        <f t="shared" si="8"/>
        <v>15</v>
      </c>
      <c r="H22" s="66">
        <f t="shared" si="8"/>
        <v>15</v>
      </c>
      <c r="I22" s="66">
        <f t="shared" si="8"/>
        <v>0</v>
      </c>
      <c r="J22" s="66">
        <f t="shared" si="8"/>
        <v>0</v>
      </c>
      <c r="K22" s="66">
        <f t="shared" si="8"/>
        <v>0</v>
      </c>
      <c r="L22" s="67">
        <f t="shared" si="9"/>
        <v>20</v>
      </c>
      <c r="M22" s="320">
        <f t="shared" si="10"/>
        <v>30</v>
      </c>
      <c r="N22" s="321">
        <f t="shared" si="11"/>
        <v>50</v>
      </c>
      <c r="O22" s="9"/>
      <c r="P22" s="17"/>
      <c r="Q22" s="17"/>
      <c r="R22" s="17"/>
      <c r="S22" s="18"/>
      <c r="T22" s="18"/>
      <c r="U22" s="18"/>
      <c r="V22" s="335">
        <v>15</v>
      </c>
      <c r="W22" s="336">
        <v>15</v>
      </c>
      <c r="X22" s="336"/>
      <c r="Y22" s="336"/>
      <c r="Z22" s="337"/>
      <c r="AA22" s="337">
        <v>20</v>
      </c>
      <c r="AB22" s="338">
        <v>2</v>
      </c>
      <c r="AC22" s="19"/>
      <c r="AD22" s="17"/>
      <c r="AE22" s="17"/>
      <c r="AF22" s="17"/>
      <c r="AG22" s="18"/>
      <c r="AH22" s="18"/>
      <c r="AI22" s="18"/>
      <c r="AJ22" s="335"/>
      <c r="AK22" s="336"/>
      <c r="AL22" s="336"/>
      <c r="AM22" s="336"/>
      <c r="AN22" s="337"/>
      <c r="AO22" s="337"/>
      <c r="AP22" s="338"/>
    </row>
    <row r="23" spans="2:42" ht="36" customHeight="1" x14ac:dyDescent="0.25">
      <c r="B23" s="237" t="s">
        <v>13</v>
      </c>
      <c r="C23" s="207" t="s">
        <v>159</v>
      </c>
      <c r="D23" s="41">
        <v>3</v>
      </c>
      <c r="E23" s="7">
        <v>3</v>
      </c>
      <c r="F23" s="319">
        <f t="shared" si="7"/>
        <v>3</v>
      </c>
      <c r="G23" s="66">
        <f t="shared" si="8"/>
        <v>15</v>
      </c>
      <c r="H23" s="66">
        <f t="shared" si="8"/>
        <v>15</v>
      </c>
      <c r="I23" s="66">
        <f t="shared" si="8"/>
        <v>0</v>
      </c>
      <c r="J23" s="66">
        <f t="shared" si="8"/>
        <v>0</v>
      </c>
      <c r="K23" s="66">
        <f t="shared" si="8"/>
        <v>0</v>
      </c>
      <c r="L23" s="67">
        <f t="shared" si="9"/>
        <v>20</v>
      </c>
      <c r="M23" s="320">
        <f t="shared" si="10"/>
        <v>30</v>
      </c>
      <c r="N23" s="321">
        <f t="shared" si="11"/>
        <v>50</v>
      </c>
      <c r="O23" s="13"/>
      <c r="P23" s="14"/>
      <c r="Q23" s="14"/>
      <c r="R23" s="14"/>
      <c r="S23" s="15"/>
      <c r="T23" s="15"/>
      <c r="U23" s="15"/>
      <c r="V23" s="327"/>
      <c r="W23" s="328"/>
      <c r="X23" s="328"/>
      <c r="Y23" s="328"/>
      <c r="Z23" s="329"/>
      <c r="AA23" s="329"/>
      <c r="AB23" s="330"/>
      <c r="AC23" s="16">
        <v>15</v>
      </c>
      <c r="AD23" s="14">
        <v>15</v>
      </c>
      <c r="AE23" s="14"/>
      <c r="AF23" s="14"/>
      <c r="AG23" s="15"/>
      <c r="AH23" s="15">
        <v>20</v>
      </c>
      <c r="AI23" s="15">
        <v>3</v>
      </c>
      <c r="AJ23" s="327"/>
      <c r="AK23" s="328"/>
      <c r="AL23" s="328"/>
      <c r="AM23" s="328"/>
      <c r="AN23" s="329"/>
      <c r="AO23" s="329"/>
      <c r="AP23" s="330"/>
    </row>
    <row r="24" spans="2:42" ht="21.95" customHeight="1" x14ac:dyDescent="0.25">
      <c r="B24" s="237" t="s">
        <v>14</v>
      </c>
      <c r="C24" s="207" t="s">
        <v>125</v>
      </c>
      <c r="D24" s="37"/>
      <c r="E24" s="6">
        <v>4</v>
      </c>
      <c r="F24" s="319">
        <f t="shared" si="7"/>
        <v>2</v>
      </c>
      <c r="G24" s="66">
        <f t="shared" si="8"/>
        <v>15</v>
      </c>
      <c r="H24" s="66">
        <f t="shared" si="8"/>
        <v>15</v>
      </c>
      <c r="I24" s="66">
        <f t="shared" si="8"/>
        <v>0</v>
      </c>
      <c r="J24" s="66">
        <f t="shared" si="8"/>
        <v>0</v>
      </c>
      <c r="K24" s="66">
        <f t="shared" si="8"/>
        <v>0</v>
      </c>
      <c r="L24" s="67">
        <f t="shared" si="9"/>
        <v>20</v>
      </c>
      <c r="M24" s="320">
        <f t="shared" si="10"/>
        <v>30</v>
      </c>
      <c r="N24" s="321">
        <f t="shared" si="11"/>
        <v>50</v>
      </c>
      <c r="O24" s="13"/>
      <c r="P24" s="14"/>
      <c r="Q24" s="14"/>
      <c r="R24" s="14"/>
      <c r="S24" s="15"/>
      <c r="T24" s="15"/>
      <c r="U24" s="15"/>
      <c r="V24" s="327"/>
      <c r="W24" s="328"/>
      <c r="X24" s="328"/>
      <c r="Y24" s="328"/>
      <c r="Z24" s="329"/>
      <c r="AA24" s="329"/>
      <c r="AB24" s="330"/>
      <c r="AC24" s="16"/>
      <c r="AD24" s="14"/>
      <c r="AE24" s="14"/>
      <c r="AF24" s="14"/>
      <c r="AG24" s="15"/>
      <c r="AH24" s="15"/>
      <c r="AI24" s="15"/>
      <c r="AJ24" s="327">
        <v>15</v>
      </c>
      <c r="AK24" s="328">
        <v>15</v>
      </c>
      <c r="AL24" s="328"/>
      <c r="AM24" s="328"/>
      <c r="AN24" s="329"/>
      <c r="AO24" s="329">
        <v>20</v>
      </c>
      <c r="AP24" s="330">
        <v>2</v>
      </c>
    </row>
    <row r="25" spans="2:42" ht="26.25" customHeight="1" thickBot="1" x14ac:dyDescent="0.3">
      <c r="B25" s="237" t="s">
        <v>15</v>
      </c>
      <c r="C25" s="240" t="s">
        <v>151</v>
      </c>
      <c r="D25" s="37">
        <v>1</v>
      </c>
      <c r="E25" s="7">
        <v>1</v>
      </c>
      <c r="F25" s="319">
        <f t="shared" si="7"/>
        <v>3</v>
      </c>
      <c r="G25" s="66">
        <f t="shared" si="8"/>
        <v>15</v>
      </c>
      <c r="H25" s="66">
        <f t="shared" si="8"/>
        <v>15</v>
      </c>
      <c r="I25" s="66">
        <f t="shared" si="8"/>
        <v>0</v>
      </c>
      <c r="J25" s="66">
        <f t="shared" si="8"/>
        <v>0</v>
      </c>
      <c r="K25" s="66">
        <f t="shared" si="8"/>
        <v>0</v>
      </c>
      <c r="L25" s="67">
        <f t="shared" si="9"/>
        <v>45</v>
      </c>
      <c r="M25" s="320">
        <f t="shared" si="10"/>
        <v>30</v>
      </c>
      <c r="N25" s="321">
        <f t="shared" si="11"/>
        <v>75</v>
      </c>
      <c r="O25" s="13">
        <v>15</v>
      </c>
      <c r="P25" s="14">
        <v>15</v>
      </c>
      <c r="Q25" s="14"/>
      <c r="R25" s="14"/>
      <c r="S25" s="15"/>
      <c r="T25" s="15">
        <v>45</v>
      </c>
      <c r="U25" s="15">
        <v>3</v>
      </c>
      <c r="V25" s="327"/>
      <c r="W25" s="328"/>
      <c r="X25" s="328"/>
      <c r="Y25" s="328"/>
      <c r="Z25" s="329"/>
      <c r="AA25" s="329"/>
      <c r="AB25" s="330"/>
      <c r="AC25" s="16"/>
      <c r="AD25" s="14"/>
      <c r="AE25" s="14"/>
      <c r="AF25" s="14"/>
      <c r="AG25" s="15"/>
      <c r="AH25" s="15"/>
      <c r="AI25" s="15"/>
      <c r="AJ25" s="327"/>
      <c r="AK25" s="328"/>
      <c r="AL25" s="328"/>
      <c r="AM25" s="328"/>
      <c r="AN25" s="329"/>
      <c r="AO25" s="329"/>
      <c r="AP25" s="330"/>
    </row>
    <row r="26" spans="2:42" ht="21.95" customHeight="1" thickBot="1" x14ac:dyDescent="0.3">
      <c r="B26" s="565" t="s">
        <v>26</v>
      </c>
      <c r="C26" s="566"/>
      <c r="D26" s="567"/>
      <c r="E26" s="568"/>
      <c r="F26" s="339">
        <f t="shared" ref="F26:N26" si="12">SUM(F17:F25)</f>
        <v>31</v>
      </c>
      <c r="G26" s="322">
        <f t="shared" si="12"/>
        <v>75</v>
      </c>
      <c r="H26" s="322">
        <f t="shared" si="12"/>
        <v>120</v>
      </c>
      <c r="I26" s="322">
        <f t="shared" si="12"/>
        <v>240</v>
      </c>
      <c r="J26" s="322">
        <f t="shared" si="12"/>
        <v>0</v>
      </c>
      <c r="K26" s="322">
        <f t="shared" si="12"/>
        <v>0</v>
      </c>
      <c r="L26" s="322">
        <f t="shared" si="12"/>
        <v>325</v>
      </c>
      <c r="M26" s="322">
        <f t="shared" si="12"/>
        <v>435</v>
      </c>
      <c r="N26" s="322">
        <f t="shared" si="12"/>
        <v>760</v>
      </c>
      <c r="O26" s="444"/>
      <c r="P26" s="445"/>
      <c r="Q26" s="445"/>
      <c r="R26" s="445"/>
      <c r="S26" s="445"/>
      <c r="T26" s="445"/>
      <c r="U26" s="445"/>
      <c r="V26" s="445"/>
      <c r="W26" s="445"/>
      <c r="X26" s="445"/>
      <c r="Y26" s="445"/>
      <c r="Z26" s="445"/>
      <c r="AA26" s="445"/>
      <c r="AB26" s="445"/>
      <c r="AC26" s="445"/>
      <c r="AD26" s="445"/>
      <c r="AE26" s="445"/>
      <c r="AF26" s="445"/>
      <c r="AG26" s="445"/>
      <c r="AH26" s="445"/>
      <c r="AI26" s="445"/>
      <c r="AJ26" s="445"/>
      <c r="AK26" s="445"/>
      <c r="AL26" s="445"/>
      <c r="AM26" s="445"/>
      <c r="AN26" s="445"/>
      <c r="AO26" s="445"/>
      <c r="AP26" s="446"/>
    </row>
    <row r="27" spans="2:42" ht="21.95" customHeight="1" thickBot="1" x14ac:dyDescent="0.3">
      <c r="B27" s="569" t="s">
        <v>72</v>
      </c>
      <c r="C27" s="570"/>
      <c r="D27" s="570"/>
      <c r="E27" s="570"/>
      <c r="F27" s="570"/>
      <c r="G27" s="570"/>
      <c r="H27" s="570"/>
      <c r="I27" s="570"/>
      <c r="J27" s="570"/>
      <c r="K27" s="570"/>
      <c r="L27" s="570"/>
      <c r="M27" s="570"/>
      <c r="N27" s="570"/>
      <c r="O27" s="570"/>
      <c r="P27" s="570"/>
      <c r="Q27" s="570"/>
      <c r="R27" s="570"/>
      <c r="S27" s="570"/>
      <c r="T27" s="570"/>
      <c r="U27" s="570"/>
      <c r="V27" s="570"/>
      <c r="W27" s="570"/>
      <c r="X27" s="570"/>
      <c r="Y27" s="570"/>
      <c r="Z27" s="570"/>
      <c r="AA27" s="570"/>
      <c r="AB27" s="570"/>
      <c r="AC27" s="570"/>
      <c r="AD27" s="570"/>
      <c r="AE27" s="570"/>
      <c r="AF27" s="570"/>
      <c r="AG27" s="570"/>
      <c r="AH27" s="570"/>
      <c r="AI27" s="570"/>
      <c r="AJ27" s="570"/>
      <c r="AK27" s="570"/>
      <c r="AL27" s="570"/>
      <c r="AM27" s="570"/>
      <c r="AN27" s="570"/>
      <c r="AO27" s="570"/>
      <c r="AP27" s="571"/>
    </row>
    <row r="28" spans="2:42" ht="21.95" customHeight="1" x14ac:dyDescent="0.25">
      <c r="B28" s="86" t="s">
        <v>16</v>
      </c>
      <c r="C28" s="233" t="s">
        <v>109</v>
      </c>
      <c r="D28" s="205">
        <v>2</v>
      </c>
      <c r="E28" s="200">
        <v>1.2</v>
      </c>
      <c r="F28" s="343">
        <f t="shared" ref="F28:F35" si="13">SUM(U28,AB28,AI28,AP28)</f>
        <v>6</v>
      </c>
      <c r="G28" s="194">
        <f t="shared" ref="G28:K35" si="14">SUM(O28,V28,AC28,AJ28)</f>
        <v>30</v>
      </c>
      <c r="H28" s="79">
        <f t="shared" si="14"/>
        <v>60</v>
      </c>
      <c r="I28" s="79">
        <f t="shared" si="14"/>
        <v>0</v>
      </c>
      <c r="J28" s="79">
        <f t="shared" si="14"/>
        <v>0</v>
      </c>
      <c r="K28" s="79">
        <f t="shared" si="14"/>
        <v>0</v>
      </c>
      <c r="L28" s="195">
        <f t="shared" ref="L28:L35" si="15">SUM(T28,AA28,AH28,AO28,)</f>
        <v>60</v>
      </c>
      <c r="M28" s="346">
        <f t="shared" ref="M28:M35" si="16">SUM(G28:J28)</f>
        <v>90</v>
      </c>
      <c r="N28" s="347">
        <f t="shared" ref="N28:N35" si="17">SUM(G28:L28)</f>
        <v>150</v>
      </c>
      <c r="O28" s="82">
        <v>15</v>
      </c>
      <c r="P28" s="80">
        <v>30</v>
      </c>
      <c r="Q28" s="80"/>
      <c r="R28" s="80"/>
      <c r="S28" s="81"/>
      <c r="T28" s="81">
        <v>30</v>
      </c>
      <c r="U28" s="139">
        <v>3</v>
      </c>
      <c r="V28" s="350">
        <v>15</v>
      </c>
      <c r="W28" s="351">
        <v>30</v>
      </c>
      <c r="X28" s="351"/>
      <c r="Y28" s="351"/>
      <c r="Z28" s="351"/>
      <c r="AA28" s="351">
        <v>30</v>
      </c>
      <c r="AB28" s="352">
        <v>3</v>
      </c>
      <c r="AC28" s="82"/>
      <c r="AD28" s="80"/>
      <c r="AE28" s="80"/>
      <c r="AF28" s="80"/>
      <c r="AG28" s="81"/>
      <c r="AH28" s="81"/>
      <c r="AI28" s="139"/>
      <c r="AJ28" s="357"/>
      <c r="AK28" s="351"/>
      <c r="AL28" s="351"/>
      <c r="AM28" s="351"/>
      <c r="AN28" s="358"/>
      <c r="AO28" s="358"/>
      <c r="AP28" s="352"/>
    </row>
    <row r="29" spans="2:42" ht="21.95" customHeight="1" x14ac:dyDescent="0.25">
      <c r="B29" s="6" t="s">
        <v>17</v>
      </c>
      <c r="C29" s="234" t="s">
        <v>149</v>
      </c>
      <c r="D29" s="42"/>
      <c r="E29" s="201">
        <v>4</v>
      </c>
      <c r="F29" s="344">
        <f t="shared" si="13"/>
        <v>2</v>
      </c>
      <c r="G29" s="253">
        <f t="shared" si="14"/>
        <v>15</v>
      </c>
      <c r="H29" s="252">
        <f t="shared" si="14"/>
        <v>15</v>
      </c>
      <c r="I29" s="252">
        <f t="shared" si="14"/>
        <v>0</v>
      </c>
      <c r="J29" s="252">
        <f t="shared" si="14"/>
        <v>0</v>
      </c>
      <c r="K29" s="252">
        <f t="shared" si="14"/>
        <v>0</v>
      </c>
      <c r="L29" s="254">
        <f t="shared" si="15"/>
        <v>20</v>
      </c>
      <c r="M29" s="320">
        <f t="shared" si="16"/>
        <v>30</v>
      </c>
      <c r="N29" s="321">
        <f t="shared" si="17"/>
        <v>50</v>
      </c>
      <c r="O29" s="16"/>
      <c r="P29" s="14"/>
      <c r="Q29" s="14"/>
      <c r="R29" s="14"/>
      <c r="S29" s="14"/>
      <c r="T29" s="14"/>
      <c r="U29" s="140"/>
      <c r="V29" s="328"/>
      <c r="W29" s="328"/>
      <c r="X29" s="328"/>
      <c r="Y29" s="328"/>
      <c r="Z29" s="328"/>
      <c r="AA29" s="328"/>
      <c r="AB29" s="328"/>
      <c r="AC29" s="16"/>
      <c r="AD29" s="14"/>
      <c r="AE29" s="14"/>
      <c r="AF29" s="14"/>
      <c r="AG29" s="14"/>
      <c r="AH29" s="14"/>
      <c r="AI29" s="140"/>
      <c r="AJ29" s="353">
        <v>15</v>
      </c>
      <c r="AK29" s="328">
        <v>15</v>
      </c>
      <c r="AL29" s="328"/>
      <c r="AM29" s="328"/>
      <c r="AN29" s="328"/>
      <c r="AO29" s="328">
        <v>20</v>
      </c>
      <c r="AP29" s="330">
        <v>2</v>
      </c>
    </row>
    <row r="30" spans="2:42" ht="30" customHeight="1" x14ac:dyDescent="0.25">
      <c r="B30" s="6" t="s">
        <v>18</v>
      </c>
      <c r="C30" s="269" t="s">
        <v>139</v>
      </c>
      <c r="D30" s="206"/>
      <c r="E30" s="202">
        <v>1.2</v>
      </c>
      <c r="F30" s="344">
        <f t="shared" si="13"/>
        <v>4</v>
      </c>
      <c r="G30" s="253">
        <f t="shared" si="14"/>
        <v>30</v>
      </c>
      <c r="H30" s="252">
        <f t="shared" si="14"/>
        <v>30</v>
      </c>
      <c r="I30" s="252">
        <f t="shared" si="14"/>
        <v>0</v>
      </c>
      <c r="J30" s="252">
        <f t="shared" si="14"/>
        <v>0</v>
      </c>
      <c r="K30" s="252">
        <f t="shared" si="14"/>
        <v>0</v>
      </c>
      <c r="L30" s="254">
        <f t="shared" si="15"/>
        <v>40</v>
      </c>
      <c r="M30" s="320">
        <f t="shared" si="16"/>
        <v>60</v>
      </c>
      <c r="N30" s="321">
        <f t="shared" si="17"/>
        <v>100</v>
      </c>
      <c r="O30" s="16">
        <v>15</v>
      </c>
      <c r="P30" s="14">
        <v>15</v>
      </c>
      <c r="Q30" s="14"/>
      <c r="R30" s="14"/>
      <c r="S30" s="14"/>
      <c r="T30" s="14">
        <v>20</v>
      </c>
      <c r="U30" s="140">
        <v>2</v>
      </c>
      <c r="V30" s="328">
        <v>15</v>
      </c>
      <c r="W30" s="328">
        <v>15</v>
      </c>
      <c r="X30" s="328"/>
      <c r="Y30" s="328"/>
      <c r="Z30" s="328"/>
      <c r="AA30" s="328">
        <v>20</v>
      </c>
      <c r="AB30" s="328">
        <v>2</v>
      </c>
      <c r="AC30" s="16"/>
      <c r="AD30" s="14"/>
      <c r="AE30" s="14"/>
      <c r="AF30" s="14"/>
      <c r="AG30" s="14"/>
      <c r="AH30" s="14"/>
      <c r="AI30" s="140"/>
      <c r="AJ30" s="353"/>
      <c r="AK30" s="328"/>
      <c r="AL30" s="328"/>
      <c r="AM30" s="328"/>
      <c r="AN30" s="328"/>
      <c r="AO30" s="328"/>
      <c r="AP30" s="330"/>
    </row>
    <row r="31" spans="2:42" ht="21.95" customHeight="1" x14ac:dyDescent="0.25">
      <c r="B31" s="6" t="s">
        <v>45</v>
      </c>
      <c r="C31" s="270" t="s">
        <v>112</v>
      </c>
      <c r="D31" s="40"/>
      <c r="E31" s="8">
        <v>1.2</v>
      </c>
      <c r="F31" s="344">
        <f t="shared" si="13"/>
        <v>4</v>
      </c>
      <c r="G31" s="253">
        <f t="shared" si="14"/>
        <v>30</v>
      </c>
      <c r="H31" s="252">
        <f t="shared" si="14"/>
        <v>30</v>
      </c>
      <c r="I31" s="252">
        <f t="shared" si="14"/>
        <v>0</v>
      </c>
      <c r="J31" s="252">
        <f t="shared" si="14"/>
        <v>0</v>
      </c>
      <c r="K31" s="252">
        <f t="shared" si="14"/>
        <v>0</v>
      </c>
      <c r="L31" s="254">
        <f t="shared" si="15"/>
        <v>40</v>
      </c>
      <c r="M31" s="320">
        <f t="shared" si="16"/>
        <v>60</v>
      </c>
      <c r="N31" s="321">
        <f t="shared" si="17"/>
        <v>100</v>
      </c>
      <c r="O31" s="30">
        <v>15</v>
      </c>
      <c r="P31" s="31">
        <v>15</v>
      </c>
      <c r="Q31" s="31"/>
      <c r="R31" s="31"/>
      <c r="S31" s="32"/>
      <c r="T31" s="32">
        <v>20</v>
      </c>
      <c r="U31" s="140">
        <v>2</v>
      </c>
      <c r="V31" s="353">
        <v>15</v>
      </c>
      <c r="W31" s="328">
        <v>15</v>
      </c>
      <c r="X31" s="328"/>
      <c r="Y31" s="328"/>
      <c r="Z31" s="328"/>
      <c r="AA31" s="328">
        <v>20</v>
      </c>
      <c r="AB31" s="328">
        <v>2</v>
      </c>
      <c r="AC31" s="33"/>
      <c r="AD31" s="31"/>
      <c r="AE31" s="31"/>
      <c r="AF31" s="31"/>
      <c r="AG31" s="32"/>
      <c r="AH31" s="32"/>
      <c r="AI31" s="32"/>
      <c r="AJ31" s="323"/>
      <c r="AK31" s="324"/>
      <c r="AL31" s="324"/>
      <c r="AM31" s="324"/>
      <c r="AN31" s="325"/>
      <c r="AO31" s="325"/>
      <c r="AP31" s="326"/>
    </row>
    <row r="32" spans="2:42" ht="21.95" customHeight="1" x14ac:dyDescent="0.25">
      <c r="B32" s="6" t="s">
        <v>27</v>
      </c>
      <c r="C32" s="36" t="s">
        <v>136</v>
      </c>
      <c r="D32" s="41">
        <v>2</v>
      </c>
      <c r="E32" s="6">
        <v>1.2</v>
      </c>
      <c r="F32" s="344">
        <f t="shared" si="13"/>
        <v>6</v>
      </c>
      <c r="G32" s="253">
        <f t="shared" si="14"/>
        <v>30</v>
      </c>
      <c r="H32" s="252">
        <f t="shared" si="14"/>
        <v>60</v>
      </c>
      <c r="I32" s="252">
        <f t="shared" si="14"/>
        <v>0</v>
      </c>
      <c r="J32" s="252">
        <f t="shared" si="14"/>
        <v>0</v>
      </c>
      <c r="K32" s="252">
        <f t="shared" si="14"/>
        <v>0</v>
      </c>
      <c r="L32" s="254">
        <f t="shared" si="15"/>
        <v>60</v>
      </c>
      <c r="M32" s="320">
        <f t="shared" si="16"/>
        <v>90</v>
      </c>
      <c r="N32" s="321">
        <f t="shared" si="17"/>
        <v>150</v>
      </c>
      <c r="O32" s="13">
        <v>15</v>
      </c>
      <c r="P32" s="14">
        <v>30</v>
      </c>
      <c r="Q32" s="14"/>
      <c r="R32" s="14"/>
      <c r="S32" s="15"/>
      <c r="T32" s="15">
        <v>30</v>
      </c>
      <c r="U32" s="140">
        <v>3</v>
      </c>
      <c r="V32" s="353">
        <v>15</v>
      </c>
      <c r="W32" s="328">
        <v>30</v>
      </c>
      <c r="X32" s="328"/>
      <c r="Y32" s="328"/>
      <c r="Z32" s="328" t="s">
        <v>165</v>
      </c>
      <c r="AA32" s="328">
        <v>30</v>
      </c>
      <c r="AB32" s="328">
        <v>3</v>
      </c>
      <c r="AC32" s="16"/>
      <c r="AD32" s="14"/>
      <c r="AE32" s="14"/>
      <c r="AF32" s="14"/>
      <c r="AG32" s="15"/>
      <c r="AH32" s="15"/>
      <c r="AI32" s="15"/>
      <c r="AJ32" s="327"/>
      <c r="AK32" s="328"/>
      <c r="AL32" s="328"/>
      <c r="AM32" s="328"/>
      <c r="AN32" s="329"/>
      <c r="AO32" s="329"/>
      <c r="AP32" s="330"/>
    </row>
    <row r="33" spans="2:42" ht="21.95" customHeight="1" x14ac:dyDescent="0.25">
      <c r="B33" s="6" t="s">
        <v>28</v>
      </c>
      <c r="C33" s="235" t="s">
        <v>148</v>
      </c>
      <c r="D33" s="42"/>
      <c r="E33" s="202">
        <v>1</v>
      </c>
      <c r="F33" s="344">
        <v>2</v>
      </c>
      <c r="G33" s="253">
        <f t="shared" si="14"/>
        <v>0</v>
      </c>
      <c r="H33" s="252">
        <f t="shared" si="14"/>
        <v>30</v>
      </c>
      <c r="I33" s="252">
        <f t="shared" si="14"/>
        <v>0</v>
      </c>
      <c r="J33" s="252">
        <f t="shared" si="14"/>
        <v>0</v>
      </c>
      <c r="K33" s="252">
        <f t="shared" si="14"/>
        <v>0</v>
      </c>
      <c r="L33" s="254">
        <v>20</v>
      </c>
      <c r="M33" s="320">
        <f t="shared" si="16"/>
        <v>30</v>
      </c>
      <c r="N33" s="321">
        <v>50</v>
      </c>
      <c r="O33" s="9"/>
      <c r="P33" s="14">
        <v>30</v>
      </c>
      <c r="Q33" s="14"/>
      <c r="R33" s="14"/>
      <c r="S33" s="15"/>
      <c r="T33" s="15">
        <v>20</v>
      </c>
      <c r="U33" s="140">
        <v>2</v>
      </c>
      <c r="V33" s="353"/>
      <c r="W33" s="328"/>
      <c r="X33" s="328"/>
      <c r="Y33" s="328"/>
      <c r="Z33" s="328"/>
      <c r="AA33" s="328"/>
      <c r="AB33" s="328"/>
      <c r="AC33" s="19"/>
      <c r="AD33" s="17"/>
      <c r="AE33" s="17"/>
      <c r="AF33" s="17"/>
      <c r="AG33" s="18"/>
      <c r="AH33" s="18"/>
      <c r="AI33" s="18"/>
      <c r="AJ33" s="335"/>
      <c r="AK33" s="336"/>
      <c r="AL33" s="336"/>
      <c r="AM33" s="336"/>
      <c r="AN33" s="337"/>
      <c r="AO33" s="337"/>
      <c r="AP33" s="338"/>
    </row>
    <row r="34" spans="2:42" ht="28.5" customHeight="1" x14ac:dyDescent="0.25">
      <c r="B34" s="6" t="s">
        <v>31</v>
      </c>
      <c r="C34" s="235" t="s">
        <v>97</v>
      </c>
      <c r="D34" s="43"/>
      <c r="E34" s="6">
        <v>1</v>
      </c>
      <c r="F34" s="344">
        <f t="shared" si="13"/>
        <v>2</v>
      </c>
      <c r="G34" s="253">
        <f t="shared" si="14"/>
        <v>0</v>
      </c>
      <c r="H34" s="252">
        <f t="shared" si="14"/>
        <v>30</v>
      </c>
      <c r="I34" s="252">
        <f t="shared" si="14"/>
        <v>0</v>
      </c>
      <c r="J34" s="252">
        <f t="shared" si="14"/>
        <v>0</v>
      </c>
      <c r="K34" s="252">
        <f t="shared" si="14"/>
        <v>0</v>
      </c>
      <c r="L34" s="254">
        <f t="shared" si="15"/>
        <v>20</v>
      </c>
      <c r="M34" s="320">
        <f t="shared" si="16"/>
        <v>30</v>
      </c>
      <c r="N34" s="321">
        <f t="shared" si="17"/>
        <v>50</v>
      </c>
      <c r="O34" s="13"/>
      <c r="P34" s="14">
        <v>30</v>
      </c>
      <c r="Q34" s="14"/>
      <c r="R34" s="14"/>
      <c r="S34" s="15"/>
      <c r="T34" s="15">
        <v>20</v>
      </c>
      <c r="U34" s="140">
        <v>2</v>
      </c>
      <c r="V34" s="353"/>
      <c r="W34" s="328"/>
      <c r="X34" s="328"/>
      <c r="Y34" s="328"/>
      <c r="Z34" s="328"/>
      <c r="AA34" s="328"/>
      <c r="AB34" s="328"/>
      <c r="AC34" s="16"/>
      <c r="AD34" s="14"/>
      <c r="AE34" s="14"/>
      <c r="AF34" s="14"/>
      <c r="AG34" s="15"/>
      <c r="AH34" s="15"/>
      <c r="AI34" s="15"/>
      <c r="AJ34" s="327"/>
      <c r="AK34" s="328"/>
      <c r="AL34" s="328"/>
      <c r="AM34" s="328"/>
      <c r="AN34" s="329"/>
      <c r="AO34" s="329"/>
      <c r="AP34" s="330"/>
    </row>
    <row r="35" spans="2:42" ht="24" customHeight="1" thickBot="1" x14ac:dyDescent="0.3">
      <c r="B35" s="242" t="s">
        <v>29</v>
      </c>
      <c r="C35" s="236" t="s">
        <v>102</v>
      </c>
      <c r="D35" s="208"/>
      <c r="E35" s="203">
        <v>2.2999999999999998</v>
      </c>
      <c r="F35" s="345">
        <f t="shared" si="13"/>
        <v>9</v>
      </c>
      <c r="G35" s="255">
        <f t="shared" si="14"/>
        <v>0</v>
      </c>
      <c r="H35" s="256">
        <f t="shared" si="14"/>
        <v>0</v>
      </c>
      <c r="I35" s="256">
        <f t="shared" si="14"/>
        <v>0</v>
      </c>
      <c r="J35" s="256">
        <f t="shared" si="14"/>
        <v>0</v>
      </c>
      <c r="K35" s="256">
        <f t="shared" si="14"/>
        <v>225</v>
      </c>
      <c r="L35" s="257">
        <f t="shared" si="15"/>
        <v>0</v>
      </c>
      <c r="M35" s="348">
        <f t="shared" si="16"/>
        <v>0</v>
      </c>
      <c r="N35" s="349">
        <f t="shared" si="17"/>
        <v>225</v>
      </c>
      <c r="O35" s="85"/>
      <c r="P35" s="83"/>
      <c r="Q35" s="83"/>
      <c r="R35" s="83"/>
      <c r="S35" s="84"/>
      <c r="T35" s="84"/>
      <c r="U35" s="141"/>
      <c r="V35" s="354"/>
      <c r="W35" s="355"/>
      <c r="X35" s="355"/>
      <c r="Y35" s="355"/>
      <c r="Z35" s="355">
        <v>75</v>
      </c>
      <c r="AA35" s="355"/>
      <c r="AB35" s="356">
        <v>3</v>
      </c>
      <c r="AC35" s="85"/>
      <c r="AD35" s="83"/>
      <c r="AE35" s="83"/>
      <c r="AF35" s="83"/>
      <c r="AG35" s="223">
        <v>150</v>
      </c>
      <c r="AH35" s="84"/>
      <c r="AI35" s="224">
        <v>6</v>
      </c>
      <c r="AJ35" s="359"/>
      <c r="AK35" s="355"/>
      <c r="AL35" s="355"/>
      <c r="AM35" s="355"/>
      <c r="AN35" s="360"/>
      <c r="AO35" s="360"/>
      <c r="AP35" s="356"/>
    </row>
    <row r="36" spans="2:42" ht="27" customHeight="1" thickBot="1" x14ac:dyDescent="0.3">
      <c r="B36" s="572" t="s">
        <v>26</v>
      </c>
      <c r="C36" s="566"/>
      <c r="D36" s="566"/>
      <c r="E36" s="573"/>
      <c r="F36" s="339">
        <f t="shared" ref="F36:N36" si="18">SUM(F28:F35)</f>
        <v>35</v>
      </c>
      <c r="G36" s="340">
        <f t="shared" si="18"/>
        <v>135</v>
      </c>
      <c r="H36" s="341">
        <f t="shared" si="18"/>
        <v>255</v>
      </c>
      <c r="I36" s="341">
        <f t="shared" si="18"/>
        <v>0</v>
      </c>
      <c r="J36" s="341">
        <f t="shared" si="18"/>
        <v>0</v>
      </c>
      <c r="K36" s="341">
        <f t="shared" si="18"/>
        <v>225</v>
      </c>
      <c r="L36" s="341">
        <f t="shared" si="18"/>
        <v>260</v>
      </c>
      <c r="M36" s="342">
        <f t="shared" si="18"/>
        <v>390</v>
      </c>
      <c r="N36" s="342">
        <f t="shared" si="18"/>
        <v>875</v>
      </c>
      <c r="O36" s="76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8"/>
    </row>
    <row r="37" spans="2:42" ht="21.95" customHeight="1" thickBot="1" x14ac:dyDescent="0.3">
      <c r="B37" s="361" t="s">
        <v>111</v>
      </c>
      <c r="C37" s="362"/>
      <c r="D37" s="362"/>
      <c r="E37" s="363"/>
      <c r="F37" s="363"/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63"/>
      <c r="R37" s="363"/>
      <c r="S37" s="363"/>
      <c r="T37" s="363"/>
      <c r="U37" s="363"/>
      <c r="V37" s="363"/>
      <c r="W37" s="363"/>
      <c r="X37" s="363"/>
      <c r="Y37" s="363"/>
      <c r="Z37" s="363"/>
      <c r="AA37" s="363"/>
      <c r="AB37" s="363"/>
      <c r="AC37" s="363"/>
      <c r="AD37" s="363"/>
      <c r="AE37" s="363"/>
      <c r="AF37" s="363"/>
      <c r="AG37" s="363"/>
      <c r="AH37" s="363"/>
      <c r="AI37" s="363"/>
      <c r="AJ37" s="363"/>
      <c r="AK37" s="363"/>
      <c r="AL37" s="363"/>
      <c r="AM37" s="363"/>
      <c r="AN37" s="363"/>
      <c r="AO37" s="363"/>
      <c r="AP37" s="364"/>
    </row>
    <row r="38" spans="2:42" ht="21.75" customHeight="1" x14ac:dyDescent="0.25">
      <c r="B38" s="86" t="s">
        <v>30</v>
      </c>
      <c r="C38" s="247" t="s">
        <v>115</v>
      </c>
      <c r="D38" s="250"/>
      <c r="E38" s="209">
        <v>2</v>
      </c>
      <c r="F38" s="319">
        <f t="shared" ref="F38:F46" si="19">SUM(U38,AB38,AI38,AP38)</f>
        <v>2</v>
      </c>
      <c r="G38" s="66">
        <f t="shared" ref="G38:K38" si="20">SUM(O38,V38,AC38,AJ38)</f>
        <v>0</v>
      </c>
      <c r="H38" s="66">
        <f t="shared" si="20"/>
        <v>0</v>
      </c>
      <c r="I38" s="66">
        <f t="shared" si="20"/>
        <v>30</v>
      </c>
      <c r="J38" s="66">
        <f t="shared" si="20"/>
        <v>0</v>
      </c>
      <c r="K38" s="66">
        <f t="shared" si="20"/>
        <v>0</v>
      </c>
      <c r="L38" s="67">
        <f t="shared" ref="L38" si="21">SUM(T38,AA38,AH38,AO38,)</f>
        <v>20</v>
      </c>
      <c r="M38" s="320">
        <f t="shared" ref="M38" si="22">SUM(G38:J38)</f>
        <v>30</v>
      </c>
      <c r="N38" s="321">
        <f t="shared" ref="N38" si="23">SUM(G38:L38)</f>
        <v>50</v>
      </c>
      <c r="O38" s="52"/>
      <c r="P38" s="53"/>
      <c r="Q38" s="53"/>
      <c r="R38" s="53"/>
      <c r="S38" s="54"/>
      <c r="T38" s="54"/>
      <c r="U38" s="54"/>
      <c r="V38" s="377"/>
      <c r="W38" s="378"/>
      <c r="X38" s="378"/>
      <c r="Y38" s="378"/>
      <c r="Z38" s="379"/>
      <c r="AA38" s="379"/>
      <c r="AB38" s="380"/>
      <c r="AC38" s="55"/>
      <c r="AD38" s="31"/>
      <c r="AE38" s="383">
        <v>30</v>
      </c>
      <c r="AF38" s="53"/>
      <c r="AG38" s="54"/>
      <c r="AH38" s="54">
        <v>20</v>
      </c>
      <c r="AI38" s="54">
        <v>2</v>
      </c>
      <c r="AJ38" s="377"/>
      <c r="AK38" s="378"/>
      <c r="AL38" s="378"/>
      <c r="AM38" s="378"/>
      <c r="AN38" s="379"/>
      <c r="AO38" s="379"/>
      <c r="AP38" s="380"/>
    </row>
    <row r="39" spans="2:42" ht="21.95" customHeight="1" x14ac:dyDescent="0.25">
      <c r="B39" s="6" t="s">
        <v>32</v>
      </c>
      <c r="C39" s="248" t="s">
        <v>129</v>
      </c>
      <c r="D39" s="44"/>
      <c r="E39" s="189">
        <v>4</v>
      </c>
      <c r="F39" s="319">
        <f t="shared" si="19"/>
        <v>3</v>
      </c>
      <c r="G39" s="66">
        <f t="shared" ref="G39" si="24">SUM(O39,V39,AC39,AJ39)</f>
        <v>0</v>
      </c>
      <c r="H39" s="66">
        <f t="shared" ref="H39" si="25">SUM(P39,W39,AD39,AK39)</f>
        <v>0</v>
      </c>
      <c r="I39" s="66">
        <f t="shared" ref="I39" si="26">SUM(Q39,X39,AE39,AL39)</f>
        <v>45</v>
      </c>
      <c r="J39" s="66">
        <f t="shared" ref="J39" si="27">SUM(R39,Y39,AF39,AM39)</f>
        <v>0</v>
      </c>
      <c r="K39" s="66">
        <f t="shared" ref="K39" si="28">SUM(S39,Z39,AG39,AN39)</f>
        <v>0</v>
      </c>
      <c r="L39" s="67">
        <f t="shared" ref="L39" si="29">SUM(T39,AA39,AH39,AO39,)</f>
        <v>30</v>
      </c>
      <c r="M39" s="320">
        <f t="shared" ref="M39:M40" si="30">SUM(G39:J39)</f>
        <v>45</v>
      </c>
      <c r="N39" s="321">
        <f t="shared" ref="N39:N40" si="31">SUM(G39:L39)</f>
        <v>75</v>
      </c>
      <c r="O39" s="9"/>
      <c r="P39" s="17"/>
      <c r="Q39" s="17"/>
      <c r="R39" s="17"/>
      <c r="S39" s="18"/>
      <c r="T39" s="18"/>
      <c r="U39" s="18"/>
      <c r="V39" s="335"/>
      <c r="W39" s="336"/>
      <c r="X39" s="336"/>
      <c r="Y39" s="336"/>
      <c r="Z39" s="337"/>
      <c r="AA39" s="337"/>
      <c r="AB39" s="338"/>
      <c r="AC39" s="19"/>
      <c r="AD39" s="17"/>
      <c r="AE39" s="382"/>
      <c r="AF39" s="17"/>
      <c r="AG39" s="18"/>
      <c r="AH39" s="18"/>
      <c r="AI39" s="18"/>
      <c r="AJ39" s="335"/>
      <c r="AK39" s="336"/>
      <c r="AL39" s="336">
        <v>45</v>
      </c>
      <c r="AM39" s="336"/>
      <c r="AN39" s="337"/>
      <c r="AO39" s="337">
        <v>30</v>
      </c>
      <c r="AP39" s="338">
        <v>3</v>
      </c>
    </row>
    <row r="40" spans="2:42" ht="21.95" customHeight="1" x14ac:dyDescent="0.25">
      <c r="B40" s="6" t="s">
        <v>33</v>
      </c>
      <c r="C40" s="269" t="s">
        <v>130</v>
      </c>
      <c r="D40" s="45"/>
      <c r="E40" s="189">
        <v>3</v>
      </c>
      <c r="F40" s="319">
        <f t="shared" si="19"/>
        <v>2</v>
      </c>
      <c r="G40" s="66">
        <f t="shared" ref="G40" si="32">SUM(O40,V40,AC40,AJ40)</f>
        <v>0</v>
      </c>
      <c r="H40" s="66">
        <f t="shared" ref="H40" si="33">SUM(P40,W40,AD40,AK40)</f>
        <v>0</v>
      </c>
      <c r="I40" s="66">
        <f t="shared" ref="I40" si="34">SUM(Q40,X40,AE40,AL40)</f>
        <v>30</v>
      </c>
      <c r="J40" s="66">
        <f t="shared" ref="J40" si="35">SUM(R40,Y40,AF40,AM40)</f>
        <v>0</v>
      </c>
      <c r="K40" s="66">
        <f t="shared" ref="K40" si="36">SUM(S40,Z40,AG40,AN40)</f>
        <v>0</v>
      </c>
      <c r="L40" s="67">
        <f t="shared" ref="L40" si="37">SUM(T40,AA40,AH40,AO40,)</f>
        <v>20</v>
      </c>
      <c r="M40" s="320">
        <f t="shared" si="30"/>
        <v>30</v>
      </c>
      <c r="N40" s="321">
        <f t="shared" si="31"/>
        <v>50</v>
      </c>
      <c r="O40" s="9"/>
      <c r="P40" s="17"/>
      <c r="Q40" s="17"/>
      <c r="R40" s="17"/>
      <c r="S40" s="18"/>
      <c r="T40" s="18"/>
      <c r="U40" s="18"/>
      <c r="V40" s="335"/>
      <c r="W40" s="336"/>
      <c r="X40" s="336"/>
      <c r="Y40" s="336"/>
      <c r="Z40" s="337"/>
      <c r="AA40" s="337"/>
      <c r="AB40" s="338"/>
      <c r="AC40" s="19"/>
      <c r="AD40" s="14"/>
      <c r="AE40" s="382">
        <v>30</v>
      </c>
      <c r="AF40" s="17"/>
      <c r="AG40" s="18"/>
      <c r="AH40" s="18">
        <v>20</v>
      </c>
      <c r="AI40" s="18">
        <v>2</v>
      </c>
      <c r="AJ40" s="335"/>
      <c r="AK40" s="336"/>
      <c r="AL40" s="336"/>
      <c r="AM40" s="336"/>
      <c r="AN40" s="337"/>
      <c r="AO40" s="337"/>
      <c r="AP40" s="338"/>
    </row>
    <row r="41" spans="2:42" ht="21.95" customHeight="1" x14ac:dyDescent="0.25">
      <c r="B41" s="6" t="s">
        <v>34</v>
      </c>
      <c r="C41" s="241" t="s">
        <v>150</v>
      </c>
      <c r="D41" s="45">
        <v>3</v>
      </c>
      <c r="E41" s="189">
        <v>3</v>
      </c>
      <c r="F41" s="319">
        <f t="shared" si="19"/>
        <v>3</v>
      </c>
      <c r="G41" s="66">
        <f t="shared" ref="G41:G43" si="38">SUM(O41,V41,AC41,AJ41)</f>
        <v>0</v>
      </c>
      <c r="H41" s="66">
        <f t="shared" ref="H41:H43" si="39">SUM(P41,W41,AD41,AK41)</f>
        <v>30</v>
      </c>
      <c r="I41" s="66">
        <f t="shared" ref="I41:I43" si="40">SUM(Q41,X41,AE41,AL41)</f>
        <v>0</v>
      </c>
      <c r="J41" s="66">
        <f t="shared" ref="J41:J43" si="41">SUM(R41,Y41,AF41,AM41)</f>
        <v>0</v>
      </c>
      <c r="K41" s="66">
        <f t="shared" ref="K41:K43" si="42">SUM(S41,Z41,AG41,AN41)</f>
        <v>0</v>
      </c>
      <c r="L41" s="67">
        <f t="shared" ref="L41:L43" si="43">SUM(T41,AA41,AH41,AO41,)</f>
        <v>45</v>
      </c>
      <c r="M41" s="320">
        <f t="shared" ref="M41:M43" si="44">SUM(G41:J41)</f>
        <v>30</v>
      </c>
      <c r="N41" s="321">
        <f t="shared" ref="N41:N43" si="45">SUM(G41:L41)</f>
        <v>75</v>
      </c>
      <c r="O41" s="9"/>
      <c r="P41" s="17"/>
      <c r="Q41" s="17"/>
      <c r="R41" s="17"/>
      <c r="S41" s="18"/>
      <c r="T41" s="18"/>
      <c r="U41" s="18"/>
      <c r="V41" s="335"/>
      <c r="W41" s="336"/>
      <c r="X41" s="336"/>
      <c r="Y41" s="336"/>
      <c r="Z41" s="337"/>
      <c r="AA41" s="337"/>
      <c r="AB41" s="338"/>
      <c r="AC41" s="19"/>
      <c r="AD41" s="17">
        <v>30</v>
      </c>
      <c r="AE41" s="17"/>
      <c r="AF41" s="17"/>
      <c r="AG41" s="18"/>
      <c r="AH41" s="18">
        <v>45</v>
      </c>
      <c r="AI41" s="18">
        <v>3</v>
      </c>
      <c r="AJ41" s="335"/>
      <c r="AK41" s="336"/>
      <c r="AL41" s="336"/>
      <c r="AM41" s="336"/>
      <c r="AN41" s="337"/>
      <c r="AO41" s="337"/>
      <c r="AP41" s="338"/>
    </row>
    <row r="42" spans="2:42" ht="21.95" customHeight="1" x14ac:dyDescent="0.25">
      <c r="B42" s="6" t="s">
        <v>35</v>
      </c>
      <c r="C42" s="258" t="s">
        <v>135</v>
      </c>
      <c r="D42" s="232"/>
      <c r="E42" s="193">
        <v>4</v>
      </c>
      <c r="F42" s="319">
        <f t="shared" si="19"/>
        <v>2</v>
      </c>
      <c r="G42" s="66">
        <f t="shared" si="38"/>
        <v>0</v>
      </c>
      <c r="H42" s="66">
        <f t="shared" si="39"/>
        <v>0</v>
      </c>
      <c r="I42" s="66">
        <f t="shared" si="40"/>
        <v>30</v>
      </c>
      <c r="J42" s="66">
        <f t="shared" si="41"/>
        <v>0</v>
      </c>
      <c r="K42" s="66">
        <f t="shared" si="42"/>
        <v>0</v>
      </c>
      <c r="L42" s="67">
        <f t="shared" si="43"/>
        <v>20</v>
      </c>
      <c r="M42" s="320">
        <f t="shared" si="44"/>
        <v>30</v>
      </c>
      <c r="N42" s="321">
        <f t="shared" si="45"/>
        <v>50</v>
      </c>
      <c r="O42" s="26"/>
      <c r="P42" s="27"/>
      <c r="Q42" s="27"/>
      <c r="R42" s="27"/>
      <c r="S42" s="28"/>
      <c r="T42" s="28"/>
      <c r="U42" s="28"/>
      <c r="V42" s="370"/>
      <c r="W42" s="371"/>
      <c r="X42" s="371"/>
      <c r="Y42" s="371"/>
      <c r="Z42" s="372"/>
      <c r="AA42" s="372"/>
      <c r="AB42" s="373"/>
      <c r="AC42" s="29"/>
      <c r="AD42" s="27"/>
      <c r="AE42" s="27"/>
      <c r="AF42" s="27"/>
      <c r="AG42" s="28"/>
      <c r="AH42" s="28"/>
      <c r="AI42" s="28"/>
      <c r="AJ42" s="370"/>
      <c r="AK42" s="381"/>
      <c r="AL42" s="371">
        <v>30</v>
      </c>
      <c r="AM42" s="371"/>
      <c r="AN42" s="372"/>
      <c r="AO42" s="372">
        <v>20</v>
      </c>
      <c r="AP42" s="373">
        <v>2</v>
      </c>
    </row>
    <row r="43" spans="2:42" ht="21.95" customHeight="1" x14ac:dyDescent="0.25">
      <c r="B43" s="6" t="s">
        <v>36</v>
      </c>
      <c r="C43" s="267" t="s">
        <v>138</v>
      </c>
      <c r="D43" s="232"/>
      <c r="E43" s="193">
        <v>3</v>
      </c>
      <c r="F43" s="319">
        <f t="shared" si="19"/>
        <v>2</v>
      </c>
      <c r="G43" s="66">
        <f t="shared" si="38"/>
        <v>0</v>
      </c>
      <c r="H43" s="66">
        <f t="shared" si="39"/>
        <v>30</v>
      </c>
      <c r="I43" s="66">
        <f t="shared" si="40"/>
        <v>0</v>
      </c>
      <c r="J43" s="66">
        <f t="shared" si="41"/>
        <v>0</v>
      </c>
      <c r="K43" s="66">
        <f t="shared" si="42"/>
        <v>0</v>
      </c>
      <c r="L43" s="67">
        <f t="shared" si="43"/>
        <v>20</v>
      </c>
      <c r="M43" s="320">
        <f t="shared" si="44"/>
        <v>30</v>
      </c>
      <c r="N43" s="321">
        <f t="shared" si="45"/>
        <v>50</v>
      </c>
      <c r="O43" s="26"/>
      <c r="P43" s="27"/>
      <c r="Q43" s="27"/>
      <c r="R43" s="27"/>
      <c r="S43" s="28"/>
      <c r="T43" s="28"/>
      <c r="U43" s="28"/>
      <c r="V43" s="370"/>
      <c r="W43" s="371"/>
      <c r="X43" s="371"/>
      <c r="Y43" s="371"/>
      <c r="Z43" s="372"/>
      <c r="AA43" s="372"/>
      <c r="AB43" s="373"/>
      <c r="AC43" s="29"/>
      <c r="AD43" s="27">
        <v>30</v>
      </c>
      <c r="AE43" s="27"/>
      <c r="AF43" s="27"/>
      <c r="AG43" s="28"/>
      <c r="AH43" s="28">
        <v>20</v>
      </c>
      <c r="AI43" s="28">
        <v>2</v>
      </c>
      <c r="AJ43" s="370"/>
      <c r="AK43" s="371"/>
      <c r="AL43" s="371"/>
      <c r="AM43" s="371"/>
      <c r="AN43" s="372"/>
      <c r="AO43" s="372"/>
      <c r="AP43" s="373"/>
    </row>
    <row r="44" spans="2:42" ht="37.9" customHeight="1" x14ac:dyDescent="0.25">
      <c r="B44" s="6" t="s">
        <v>37</v>
      </c>
      <c r="C44" s="36" t="s">
        <v>160</v>
      </c>
      <c r="D44" s="42"/>
      <c r="E44" s="189">
        <v>2</v>
      </c>
      <c r="F44" s="319">
        <f t="shared" si="19"/>
        <v>3</v>
      </c>
      <c r="G44" s="66">
        <f t="shared" ref="G44" si="46">SUM(O44,V44,AC44,AJ44)</f>
        <v>0</v>
      </c>
      <c r="H44" s="66">
        <f t="shared" ref="H44" si="47">SUM(P44,W44,AD44,AK44)</f>
        <v>0</v>
      </c>
      <c r="I44" s="66">
        <f t="shared" ref="I44" si="48">SUM(Q44,X44,AE44,AL44)</f>
        <v>45</v>
      </c>
      <c r="J44" s="66">
        <f t="shared" ref="J44" si="49">SUM(R44,Y44,AF44,AM44)</f>
        <v>0</v>
      </c>
      <c r="K44" s="66">
        <f t="shared" ref="K44" si="50">SUM(S44,Z44,AG44,AN44)</f>
        <v>0</v>
      </c>
      <c r="L44" s="67">
        <f t="shared" ref="L44" si="51">SUM(T44,AA44,AH44,AO44,)</f>
        <v>30</v>
      </c>
      <c r="M44" s="320">
        <f t="shared" ref="M44" si="52">SUM(G44:J44)</f>
        <v>45</v>
      </c>
      <c r="N44" s="321">
        <f t="shared" ref="N44" si="53">SUM(G44:L44)</f>
        <v>75</v>
      </c>
      <c r="O44" s="9"/>
      <c r="P44" s="17"/>
      <c r="Q44" s="17"/>
      <c r="R44" s="17"/>
      <c r="S44" s="18"/>
      <c r="T44" s="18"/>
      <c r="U44" s="18"/>
      <c r="V44" s="335"/>
      <c r="W44" s="336"/>
      <c r="X44" s="336">
        <v>45</v>
      </c>
      <c r="Y44" s="336"/>
      <c r="Z44" s="337"/>
      <c r="AA44" s="337">
        <v>30</v>
      </c>
      <c r="AB44" s="338">
        <v>3</v>
      </c>
      <c r="AC44" s="19"/>
      <c r="AD44" s="17"/>
      <c r="AE44" s="17"/>
      <c r="AF44" s="17"/>
      <c r="AG44" s="18"/>
      <c r="AH44" s="18"/>
      <c r="AI44" s="18"/>
      <c r="AJ44" s="335"/>
      <c r="AK44" s="336"/>
      <c r="AL44" s="336"/>
      <c r="AM44" s="336"/>
      <c r="AN44" s="337"/>
      <c r="AO44" s="337"/>
      <c r="AP44" s="338"/>
    </row>
    <row r="45" spans="2:42" ht="21.95" customHeight="1" x14ac:dyDescent="0.25">
      <c r="B45" s="6" t="s">
        <v>38</v>
      </c>
      <c r="C45" s="241" t="s">
        <v>116</v>
      </c>
      <c r="D45" s="45"/>
      <c r="E45" s="273">
        <v>4</v>
      </c>
      <c r="F45" s="319">
        <f t="shared" si="19"/>
        <v>2</v>
      </c>
      <c r="G45" s="66">
        <f t="shared" ref="G45" si="54">SUM(O45,V45,AC45,AJ45)</f>
        <v>0</v>
      </c>
      <c r="H45" s="66">
        <f t="shared" ref="H45" si="55">SUM(P45,W45,AD45,AK45)</f>
        <v>15</v>
      </c>
      <c r="I45" s="66">
        <f t="shared" ref="I45" si="56">SUM(Q45,X45,AE45,AL45)</f>
        <v>0</v>
      </c>
      <c r="J45" s="66">
        <f t="shared" ref="J45" si="57">SUM(R45,Y45,AF45,AM45)</f>
        <v>0</v>
      </c>
      <c r="K45" s="66">
        <f t="shared" ref="K45" si="58">SUM(S45,Z45,AG45,AN45)</f>
        <v>0</v>
      </c>
      <c r="L45" s="67">
        <f t="shared" ref="L45" si="59">SUM(T45,AA45,AH45,AO45,)</f>
        <v>35</v>
      </c>
      <c r="M45" s="320">
        <f t="shared" ref="M45" si="60">SUM(G45:J45)</f>
        <v>15</v>
      </c>
      <c r="N45" s="321">
        <f t="shared" ref="N45" si="61">SUM(G45:L45)</f>
        <v>50</v>
      </c>
      <c r="O45" s="9"/>
      <c r="P45" s="17"/>
      <c r="Q45" s="17"/>
      <c r="R45" s="17"/>
      <c r="S45" s="18"/>
      <c r="T45" s="18"/>
      <c r="U45" s="18"/>
      <c r="V45" s="335"/>
      <c r="W45" s="336"/>
      <c r="X45" s="336"/>
      <c r="Y45" s="336"/>
      <c r="Z45" s="337"/>
      <c r="AA45" s="337"/>
      <c r="AB45" s="338"/>
      <c r="AC45" s="16"/>
      <c r="AD45" s="14"/>
      <c r="AE45" s="14"/>
      <c r="AF45" s="14"/>
      <c r="AG45" s="15"/>
      <c r="AH45" s="15"/>
      <c r="AI45" s="15"/>
      <c r="AJ45" s="335"/>
      <c r="AK45" s="336">
        <v>15</v>
      </c>
      <c r="AL45" s="336"/>
      <c r="AM45" s="336"/>
      <c r="AN45" s="337"/>
      <c r="AO45" s="337">
        <v>35</v>
      </c>
      <c r="AP45" s="338">
        <v>2</v>
      </c>
    </row>
    <row r="46" spans="2:42" ht="21.95" customHeight="1" x14ac:dyDescent="0.25">
      <c r="B46" s="6" t="s">
        <v>39</v>
      </c>
      <c r="C46" s="241" t="s">
        <v>152</v>
      </c>
      <c r="D46" s="251"/>
      <c r="E46" s="189">
        <v>4</v>
      </c>
      <c r="F46" s="319">
        <f t="shared" si="19"/>
        <v>1</v>
      </c>
      <c r="G46" s="66">
        <f t="shared" ref="G46" si="62">SUM(O46,V46,AC46,AJ46)</f>
        <v>0</v>
      </c>
      <c r="H46" s="66">
        <f t="shared" ref="H46" si="63">SUM(P46,W46,AD46,AK46)</f>
        <v>15</v>
      </c>
      <c r="I46" s="66">
        <f t="shared" ref="I46" si="64">SUM(Q46,X46,AE46,AL46)</f>
        <v>0</v>
      </c>
      <c r="J46" s="66">
        <f t="shared" ref="J46" si="65">SUM(R46,Y46,AF46,AM46)</f>
        <v>0</v>
      </c>
      <c r="K46" s="66">
        <f t="shared" ref="K46" si="66">SUM(S46,Z46,AG46,AN46)</f>
        <v>0</v>
      </c>
      <c r="L46" s="67">
        <f t="shared" ref="L46" si="67">SUM(T46,AA46,AH46,AO46,)</f>
        <v>10</v>
      </c>
      <c r="M46" s="320">
        <f t="shared" ref="M46" si="68">SUM(G46:J46)</f>
        <v>15</v>
      </c>
      <c r="N46" s="321">
        <f t="shared" ref="N46" si="69">SUM(G46:L46)</f>
        <v>25</v>
      </c>
      <c r="O46" s="9"/>
      <c r="P46" s="17"/>
      <c r="Q46" s="17"/>
      <c r="R46" s="17"/>
      <c r="S46" s="18"/>
      <c r="T46" s="18"/>
      <c r="U46" s="18"/>
      <c r="V46" s="335"/>
      <c r="W46" s="336"/>
      <c r="X46" s="336"/>
      <c r="Y46" s="336"/>
      <c r="Z46" s="337"/>
      <c r="AA46" s="337"/>
      <c r="AB46" s="338"/>
      <c r="AC46" s="19"/>
      <c r="AD46" s="17"/>
      <c r="AE46" s="17"/>
      <c r="AF46" s="17"/>
      <c r="AG46" s="18"/>
      <c r="AH46" s="18"/>
      <c r="AI46" s="18"/>
      <c r="AJ46" s="335"/>
      <c r="AK46" s="336">
        <v>15</v>
      </c>
      <c r="AL46" s="336"/>
      <c r="AM46" s="336"/>
      <c r="AN46" s="337"/>
      <c r="AO46" s="337">
        <v>10</v>
      </c>
      <c r="AP46" s="338">
        <v>1</v>
      </c>
    </row>
    <row r="47" spans="2:42" ht="21.95" customHeight="1" thickBot="1" x14ac:dyDescent="0.3">
      <c r="B47" s="242" t="s">
        <v>40</v>
      </c>
      <c r="C47" s="249" t="s">
        <v>144</v>
      </c>
      <c r="D47" s="220"/>
      <c r="E47" s="231">
        <v>3</v>
      </c>
      <c r="F47" s="319">
        <v>2</v>
      </c>
      <c r="G47" s="66">
        <f t="shared" ref="G47" si="70">SUM(O47,V47,AC47,AJ47)</f>
        <v>0</v>
      </c>
      <c r="H47" s="66">
        <f t="shared" ref="H47" si="71">SUM(P47,W47,AD47,AK47)</f>
        <v>30</v>
      </c>
      <c r="I47" s="66">
        <f t="shared" ref="I47" si="72">SUM(Q47,X47,AE47,AL47)</f>
        <v>0</v>
      </c>
      <c r="J47" s="66">
        <f t="shared" ref="J47" si="73">SUM(R47,Y47,AF47,AM47)</f>
        <v>0</v>
      </c>
      <c r="K47" s="66">
        <f t="shared" ref="K47" si="74">SUM(S47,Z47,AG47,AN47)</f>
        <v>0</v>
      </c>
      <c r="L47" s="67">
        <f t="shared" ref="L47" si="75">SUM(T47,AA47,AH47,AO47,)</f>
        <v>20</v>
      </c>
      <c r="M47" s="320">
        <f t="shared" ref="M47" si="76">SUM(G47:J47)</f>
        <v>30</v>
      </c>
      <c r="N47" s="321">
        <f t="shared" ref="N47" si="77">SUM(G47:L47)</f>
        <v>50</v>
      </c>
      <c r="O47" s="16"/>
      <c r="P47" s="14"/>
      <c r="Q47" s="14"/>
      <c r="R47" s="14"/>
      <c r="S47" s="14"/>
      <c r="T47" s="14"/>
      <c r="U47" s="140"/>
      <c r="V47" s="327"/>
      <c r="W47" s="328"/>
      <c r="X47" s="328"/>
      <c r="Y47" s="328"/>
      <c r="Z47" s="328"/>
      <c r="AA47" s="328"/>
      <c r="AB47" s="330"/>
      <c r="AC47" s="16"/>
      <c r="AD47" s="14">
        <v>30</v>
      </c>
      <c r="AE47" s="14"/>
      <c r="AF47" s="14"/>
      <c r="AG47" s="14"/>
      <c r="AH47" s="14">
        <v>20</v>
      </c>
      <c r="AI47" s="140">
        <v>2</v>
      </c>
      <c r="AJ47" s="353"/>
      <c r="AK47" s="328"/>
      <c r="AL47" s="328"/>
      <c r="AM47" s="328"/>
      <c r="AN47" s="328"/>
      <c r="AO47" s="328"/>
      <c r="AP47" s="330"/>
    </row>
    <row r="48" spans="2:42" ht="21.95" customHeight="1" thickBot="1" x14ac:dyDescent="0.3">
      <c r="B48" s="572" t="s">
        <v>26</v>
      </c>
      <c r="C48" s="566"/>
      <c r="D48" s="566"/>
      <c r="E48" s="573"/>
      <c r="F48" s="365">
        <f t="shared" ref="F48:N48" si="78">SUM(F38:F47)</f>
        <v>22</v>
      </c>
      <c r="G48" s="366">
        <f t="shared" si="78"/>
        <v>0</v>
      </c>
      <c r="H48" s="367">
        <f t="shared" si="78"/>
        <v>120</v>
      </c>
      <c r="I48" s="367">
        <f t="shared" si="78"/>
        <v>180</v>
      </c>
      <c r="J48" s="367">
        <f t="shared" si="78"/>
        <v>0</v>
      </c>
      <c r="K48" s="367">
        <f t="shared" si="78"/>
        <v>0</v>
      </c>
      <c r="L48" s="367">
        <f t="shared" si="78"/>
        <v>250</v>
      </c>
      <c r="M48" s="368">
        <f t="shared" si="78"/>
        <v>300</v>
      </c>
      <c r="N48" s="369">
        <f t="shared" si="78"/>
        <v>550</v>
      </c>
      <c r="O48" s="459"/>
      <c r="P48" s="460"/>
      <c r="Q48" s="460"/>
      <c r="R48" s="460"/>
      <c r="S48" s="460"/>
      <c r="T48" s="460"/>
      <c r="U48" s="460"/>
      <c r="V48" s="460"/>
      <c r="W48" s="460"/>
      <c r="X48" s="460"/>
      <c r="Y48" s="460"/>
      <c r="Z48" s="460"/>
      <c r="AA48" s="460"/>
      <c r="AB48" s="460"/>
      <c r="AC48" s="460"/>
      <c r="AD48" s="460"/>
      <c r="AE48" s="460"/>
      <c r="AF48" s="460"/>
      <c r="AG48" s="460"/>
      <c r="AH48" s="460"/>
      <c r="AI48" s="460"/>
      <c r="AJ48" s="460"/>
      <c r="AK48" s="460"/>
      <c r="AL48" s="460"/>
      <c r="AM48" s="460"/>
      <c r="AN48" s="460"/>
      <c r="AO48" s="460"/>
      <c r="AP48" s="461"/>
    </row>
    <row r="49" spans="2:42" ht="21.95" customHeight="1" thickBot="1" x14ac:dyDescent="0.3">
      <c r="B49" s="467" t="s">
        <v>96</v>
      </c>
      <c r="C49" s="468"/>
      <c r="D49" s="468"/>
      <c r="E49" s="468"/>
      <c r="F49" s="468"/>
      <c r="G49" s="468"/>
      <c r="H49" s="468"/>
      <c r="I49" s="468"/>
      <c r="J49" s="468"/>
      <c r="K49" s="468"/>
      <c r="L49" s="468"/>
      <c r="M49" s="468"/>
      <c r="N49" s="468"/>
      <c r="O49" s="468"/>
      <c r="P49" s="468"/>
      <c r="Q49" s="468"/>
      <c r="R49" s="468"/>
      <c r="S49" s="468"/>
      <c r="T49" s="468"/>
      <c r="U49" s="468"/>
      <c r="V49" s="468"/>
      <c r="W49" s="468"/>
      <c r="X49" s="468"/>
      <c r="Y49" s="468"/>
      <c r="Z49" s="468"/>
      <c r="AA49" s="468"/>
      <c r="AB49" s="468"/>
      <c r="AC49" s="468"/>
      <c r="AD49" s="468"/>
      <c r="AE49" s="468"/>
      <c r="AF49" s="468"/>
      <c r="AG49" s="468"/>
      <c r="AH49" s="468"/>
      <c r="AI49" s="468"/>
      <c r="AJ49" s="468"/>
      <c r="AK49" s="468"/>
      <c r="AL49" s="468"/>
      <c r="AM49" s="468"/>
      <c r="AN49" s="468"/>
      <c r="AO49" s="468"/>
      <c r="AP49" s="469"/>
    </row>
    <row r="50" spans="2:42" ht="21.95" customHeight="1" x14ac:dyDescent="0.25">
      <c r="B50" s="8" t="s">
        <v>41</v>
      </c>
      <c r="C50" s="215" t="s">
        <v>77</v>
      </c>
      <c r="D50" s="42"/>
      <c r="E50" s="6" t="s">
        <v>98</v>
      </c>
      <c r="F50" s="319">
        <f t="shared" ref="F50:F51" si="79">SUM(U50,AB50,AI50,AP50)</f>
        <v>6</v>
      </c>
      <c r="G50" s="66">
        <f t="shared" ref="G50:K51" si="80">SUM(O50,V50,AC50,AJ50)</f>
        <v>0</v>
      </c>
      <c r="H50" s="66">
        <f t="shared" si="80"/>
        <v>0</v>
      </c>
      <c r="I50" s="66">
        <f t="shared" si="80"/>
        <v>0</v>
      </c>
      <c r="J50" s="66">
        <f t="shared" si="80"/>
        <v>90</v>
      </c>
      <c r="K50" s="66">
        <f t="shared" si="80"/>
        <v>0</v>
      </c>
      <c r="L50" s="67">
        <f t="shared" ref="L50:L51" si="81">SUM(T50,AA50,AH50,AO50,)</f>
        <v>60</v>
      </c>
      <c r="M50" s="320">
        <f t="shared" ref="M50:M51" si="82">SUM(G50:J50)</f>
        <v>90</v>
      </c>
      <c r="N50" s="321">
        <f t="shared" ref="N50:N51" si="83">SUM(G50:L50)</f>
        <v>150</v>
      </c>
      <c r="O50" s="9"/>
      <c r="P50" s="17"/>
      <c r="Q50" s="17"/>
      <c r="R50" s="17"/>
      <c r="S50" s="18"/>
      <c r="T50" s="18"/>
      <c r="U50" s="18"/>
      <c r="V50" s="335"/>
      <c r="W50" s="336"/>
      <c r="X50" s="336"/>
      <c r="Y50" s="336">
        <v>30</v>
      </c>
      <c r="Z50" s="337"/>
      <c r="AA50" s="337">
        <v>20</v>
      </c>
      <c r="AB50" s="338">
        <v>2</v>
      </c>
      <c r="AC50" s="19"/>
      <c r="AD50" s="17"/>
      <c r="AE50" s="17"/>
      <c r="AF50" s="17">
        <v>30</v>
      </c>
      <c r="AG50" s="18"/>
      <c r="AH50" s="18">
        <v>20</v>
      </c>
      <c r="AI50" s="18">
        <v>2</v>
      </c>
      <c r="AJ50" s="335"/>
      <c r="AK50" s="336"/>
      <c r="AL50" s="336"/>
      <c r="AM50" s="336">
        <v>30</v>
      </c>
      <c r="AN50" s="337"/>
      <c r="AO50" s="337">
        <v>20</v>
      </c>
      <c r="AP50" s="338">
        <v>2</v>
      </c>
    </row>
    <row r="51" spans="2:42" ht="21.95" customHeight="1" thickBot="1" x14ac:dyDescent="0.3">
      <c r="B51" s="8" t="s">
        <v>131</v>
      </c>
      <c r="C51" s="215" t="s">
        <v>43</v>
      </c>
      <c r="D51" s="188"/>
      <c r="E51" s="190"/>
      <c r="F51" s="319">
        <f t="shared" si="79"/>
        <v>15</v>
      </c>
      <c r="G51" s="66">
        <f t="shared" si="80"/>
        <v>0</v>
      </c>
      <c r="H51" s="66">
        <f t="shared" si="80"/>
        <v>0</v>
      </c>
      <c r="I51" s="66">
        <f t="shared" si="80"/>
        <v>0</v>
      </c>
      <c r="J51" s="66">
        <f t="shared" si="80"/>
        <v>0</v>
      </c>
      <c r="K51" s="66">
        <f t="shared" si="80"/>
        <v>0</v>
      </c>
      <c r="L51" s="67">
        <f t="shared" si="81"/>
        <v>0</v>
      </c>
      <c r="M51" s="320">
        <f t="shared" si="82"/>
        <v>0</v>
      </c>
      <c r="N51" s="321">
        <f t="shared" si="83"/>
        <v>0</v>
      </c>
      <c r="O51" s="9"/>
      <c r="P51" s="17"/>
      <c r="Q51" s="17"/>
      <c r="R51" s="17"/>
      <c r="S51" s="18"/>
      <c r="T51" s="18"/>
      <c r="U51" s="18"/>
      <c r="V51" s="335"/>
      <c r="W51" s="336"/>
      <c r="X51" s="336"/>
      <c r="Y51" s="336"/>
      <c r="Z51" s="337"/>
      <c r="AA51" s="337"/>
      <c r="AB51" s="338"/>
      <c r="AC51" s="19"/>
      <c r="AD51" s="17"/>
      <c r="AE51" s="17"/>
      <c r="AF51" s="17"/>
      <c r="AG51" s="18"/>
      <c r="AH51" s="18"/>
      <c r="AI51" s="18"/>
      <c r="AJ51" s="335"/>
      <c r="AK51" s="336"/>
      <c r="AL51" s="336"/>
      <c r="AM51" s="336"/>
      <c r="AN51" s="337"/>
      <c r="AO51" s="337"/>
      <c r="AP51" s="338">
        <v>15</v>
      </c>
    </row>
    <row r="52" spans="2:42" ht="21.95" customHeight="1" thickBot="1" x14ac:dyDescent="0.3">
      <c r="B52" s="565" t="s">
        <v>26</v>
      </c>
      <c r="C52" s="567"/>
      <c r="D52" s="567"/>
      <c r="E52" s="568"/>
      <c r="F52" s="365">
        <f t="shared" ref="F52:N52" si="84">SUM(F50:F51)</f>
        <v>21</v>
      </c>
      <c r="G52" s="366">
        <f t="shared" si="84"/>
        <v>0</v>
      </c>
      <c r="H52" s="366">
        <f t="shared" si="84"/>
        <v>0</v>
      </c>
      <c r="I52" s="366">
        <f t="shared" si="84"/>
        <v>0</v>
      </c>
      <c r="J52" s="366">
        <f t="shared" si="84"/>
        <v>90</v>
      </c>
      <c r="K52" s="366">
        <f t="shared" si="84"/>
        <v>0</v>
      </c>
      <c r="L52" s="374">
        <f t="shared" si="84"/>
        <v>60</v>
      </c>
      <c r="M52" s="369">
        <f t="shared" si="84"/>
        <v>90</v>
      </c>
      <c r="N52" s="369">
        <f t="shared" si="84"/>
        <v>150</v>
      </c>
      <c r="O52" s="444"/>
      <c r="P52" s="445"/>
      <c r="Q52" s="445"/>
      <c r="R52" s="445"/>
      <c r="S52" s="445"/>
      <c r="T52" s="445"/>
      <c r="U52" s="445"/>
      <c r="V52" s="445"/>
      <c r="W52" s="445"/>
      <c r="X52" s="445"/>
      <c r="Y52" s="445"/>
      <c r="Z52" s="445"/>
      <c r="AA52" s="445"/>
      <c r="AB52" s="445"/>
      <c r="AC52" s="445"/>
      <c r="AD52" s="445"/>
      <c r="AE52" s="445"/>
      <c r="AF52" s="445"/>
      <c r="AG52" s="445"/>
      <c r="AH52" s="445"/>
      <c r="AI52" s="445"/>
      <c r="AJ52" s="445"/>
      <c r="AK52" s="445"/>
      <c r="AL52" s="445"/>
      <c r="AM52" s="445"/>
      <c r="AN52" s="445"/>
      <c r="AO52" s="445"/>
      <c r="AP52" s="446"/>
    </row>
    <row r="53" spans="2:42" ht="21.95" customHeight="1" x14ac:dyDescent="0.25">
      <c r="B53" s="557" t="s">
        <v>50</v>
      </c>
      <c r="C53" s="558"/>
      <c r="D53" s="558"/>
      <c r="E53" s="558"/>
      <c r="F53" s="559"/>
      <c r="G53" s="375">
        <f>SUM(G14,G26,G36,G48,G52)</f>
        <v>240</v>
      </c>
      <c r="H53" s="375">
        <f>SUM(H14,H26,H36,H48,H52)</f>
        <v>540</v>
      </c>
      <c r="I53" s="375">
        <f>SUM(I14,I26,I36,I48,I52)</f>
        <v>480</v>
      </c>
      <c r="J53" s="375">
        <f>SUM(J14,J26,J36,J48,J52)</f>
        <v>90</v>
      </c>
      <c r="K53" s="375">
        <f>SUM(K14,K26,K36,K48,K52)</f>
        <v>225</v>
      </c>
      <c r="L53" s="560">
        <f>SUM(G53:J53)</f>
        <v>1350</v>
      </c>
      <c r="M53" s="561"/>
      <c r="N53" s="63"/>
      <c r="O53" s="69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1"/>
    </row>
    <row r="54" spans="2:42" ht="21.95" customHeight="1" thickBot="1" x14ac:dyDescent="0.3">
      <c r="B54" s="551" t="s">
        <v>21</v>
      </c>
      <c r="C54" s="552"/>
      <c r="D54" s="552"/>
      <c r="E54" s="553"/>
      <c r="F54" s="376">
        <f>SUM(F14,F26,F36,F48,F52)</f>
        <v>120</v>
      </c>
      <c r="G54" s="473"/>
      <c r="H54" s="474"/>
      <c r="I54" s="474"/>
      <c r="J54" s="474"/>
      <c r="K54" s="474"/>
      <c r="L54" s="474"/>
      <c r="M54" s="475"/>
      <c r="N54" s="46"/>
      <c r="O54" s="72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4"/>
    </row>
    <row r="55" spans="2:42" ht="21.95" customHeight="1" thickBot="1" x14ac:dyDescent="0.3">
      <c r="B55" s="476"/>
      <c r="C55" s="477"/>
      <c r="D55" s="477"/>
      <c r="E55" s="477"/>
      <c r="F55" s="478"/>
      <c r="G55" s="64">
        <f>G53/$L$53</f>
        <v>0.17777777777777778</v>
      </c>
      <c r="H55" s="64">
        <f>H53/$L$53</f>
        <v>0.4</v>
      </c>
      <c r="I55" s="64">
        <f>I53/$L$53</f>
        <v>0.35555555555555557</v>
      </c>
      <c r="J55" s="64">
        <f>J53/$L$53</f>
        <v>6.6666666666666666E-2</v>
      </c>
      <c r="K55" s="64">
        <f>K53/$L$53</f>
        <v>0.16666666666666666</v>
      </c>
      <c r="L55" s="479"/>
      <c r="M55" s="480"/>
      <c r="N55" s="481"/>
      <c r="O55" s="68">
        <f t="shared" ref="O55:AO55" si="85">SUM(O9:O13,O17:O25,O28:O35,O38:O47,O50)</f>
        <v>105</v>
      </c>
      <c r="P55" s="68">
        <f t="shared" si="85"/>
        <v>240</v>
      </c>
      <c r="Q55" s="68">
        <f t="shared" si="85"/>
        <v>75</v>
      </c>
      <c r="R55" s="68">
        <f t="shared" si="85"/>
        <v>0</v>
      </c>
      <c r="S55" s="68">
        <f t="shared" si="85"/>
        <v>0</v>
      </c>
      <c r="T55" s="68">
        <f t="shared" si="85"/>
        <v>330</v>
      </c>
      <c r="U55" s="68">
        <f t="shared" si="85"/>
        <v>30</v>
      </c>
      <c r="V55" s="68">
        <f t="shared" si="85"/>
        <v>75</v>
      </c>
      <c r="W55" s="68">
        <f t="shared" si="85"/>
        <v>135</v>
      </c>
      <c r="X55" s="68">
        <f t="shared" si="85"/>
        <v>165</v>
      </c>
      <c r="Y55" s="68">
        <f t="shared" si="85"/>
        <v>30</v>
      </c>
      <c r="Z55" s="68">
        <f t="shared" si="85"/>
        <v>75</v>
      </c>
      <c r="AA55" s="68">
        <f t="shared" si="85"/>
        <v>270</v>
      </c>
      <c r="AB55" s="68">
        <f t="shared" si="85"/>
        <v>30</v>
      </c>
      <c r="AC55" s="68">
        <f t="shared" si="85"/>
        <v>15</v>
      </c>
      <c r="AD55" s="68">
        <f t="shared" si="85"/>
        <v>105</v>
      </c>
      <c r="AE55" s="68">
        <f t="shared" si="85"/>
        <v>165</v>
      </c>
      <c r="AF55" s="68">
        <f t="shared" si="85"/>
        <v>30</v>
      </c>
      <c r="AG55" s="68">
        <f t="shared" si="85"/>
        <v>150</v>
      </c>
      <c r="AH55" s="68">
        <f t="shared" si="85"/>
        <v>260</v>
      </c>
      <c r="AI55" s="68">
        <f t="shared" si="85"/>
        <v>30</v>
      </c>
      <c r="AJ55" s="68">
        <f t="shared" si="85"/>
        <v>45</v>
      </c>
      <c r="AK55" s="68">
        <f t="shared" si="85"/>
        <v>60</v>
      </c>
      <c r="AL55" s="68">
        <f t="shared" si="85"/>
        <v>75</v>
      </c>
      <c r="AM55" s="68">
        <f t="shared" si="85"/>
        <v>30</v>
      </c>
      <c r="AN55" s="68">
        <f t="shared" si="85"/>
        <v>0</v>
      </c>
      <c r="AO55" s="68">
        <f t="shared" si="85"/>
        <v>175</v>
      </c>
      <c r="AP55" s="138">
        <f>SUM(AP9:AP13,AP17:AP25,AP28:AP35,AP38:AP47,AP50,AP51)</f>
        <v>30</v>
      </c>
    </row>
    <row r="56" spans="2:42" ht="21.95" customHeight="1" x14ac:dyDescent="0.25">
      <c r="B56" s="482" t="s">
        <v>52</v>
      </c>
      <c r="C56" s="483"/>
      <c r="D56" s="483"/>
      <c r="E56" s="483"/>
      <c r="F56" s="483"/>
      <c r="G56" s="483"/>
      <c r="H56" s="483"/>
      <c r="I56" s="483"/>
      <c r="J56" s="483"/>
      <c r="K56" s="483"/>
      <c r="L56" s="483"/>
      <c r="M56" s="483"/>
      <c r="N56" s="484"/>
      <c r="O56" s="412">
        <f>SUM(O55:R55)</f>
        <v>420</v>
      </c>
      <c r="P56" s="487"/>
      <c r="Q56" s="487"/>
      <c r="R56" s="487"/>
      <c r="S56" s="487"/>
      <c r="T56" s="487"/>
      <c r="U56" s="488"/>
      <c r="V56" s="546">
        <f>SUM(V55:Y55)</f>
        <v>405</v>
      </c>
      <c r="W56" s="547"/>
      <c r="X56" s="547"/>
      <c r="Y56" s="547"/>
      <c r="Z56" s="547"/>
      <c r="AA56" s="547"/>
      <c r="AB56" s="548"/>
      <c r="AC56" s="412">
        <f t="shared" ref="AC56" si="86">SUM(AC55:AF55)</f>
        <v>315</v>
      </c>
      <c r="AD56" s="487"/>
      <c r="AE56" s="487"/>
      <c r="AF56" s="487"/>
      <c r="AG56" s="487"/>
      <c r="AH56" s="487"/>
      <c r="AI56" s="488"/>
      <c r="AJ56" s="546">
        <f t="shared" ref="AJ56" si="87">SUM(AJ55:AM55)</f>
        <v>210</v>
      </c>
      <c r="AK56" s="549"/>
      <c r="AL56" s="549"/>
      <c r="AM56" s="549"/>
      <c r="AN56" s="549"/>
      <c r="AO56" s="549"/>
      <c r="AP56" s="550"/>
    </row>
    <row r="57" spans="2:42" ht="21.95" customHeight="1" x14ac:dyDescent="0.25">
      <c r="B57" s="489" t="s">
        <v>53</v>
      </c>
      <c r="C57" s="490"/>
      <c r="D57" s="490"/>
      <c r="E57" s="490"/>
      <c r="F57" s="490"/>
      <c r="G57" s="490"/>
      <c r="H57" s="490"/>
      <c r="I57" s="490"/>
      <c r="J57" s="490"/>
      <c r="K57" s="490"/>
      <c r="L57" s="490"/>
      <c r="M57" s="490"/>
      <c r="N57" s="491"/>
      <c r="O57" s="400">
        <f>SUM(O55:R55,T55)</f>
        <v>750</v>
      </c>
      <c r="P57" s="401"/>
      <c r="Q57" s="401"/>
      <c r="R57" s="401"/>
      <c r="S57" s="401"/>
      <c r="T57" s="401"/>
      <c r="U57" s="402"/>
      <c r="V57" s="535">
        <f>SUM(V55:Y55,AA55)</f>
        <v>675</v>
      </c>
      <c r="W57" s="536"/>
      <c r="X57" s="536"/>
      <c r="Y57" s="536"/>
      <c r="Z57" s="536"/>
      <c r="AA57" s="536"/>
      <c r="AB57" s="537"/>
      <c r="AC57" s="400">
        <f>SUM(AC55:AF55,AH55)</f>
        <v>575</v>
      </c>
      <c r="AD57" s="401"/>
      <c r="AE57" s="401"/>
      <c r="AF57" s="401"/>
      <c r="AG57" s="401"/>
      <c r="AH57" s="401"/>
      <c r="AI57" s="402"/>
      <c r="AJ57" s="535">
        <f>SUM(AJ55:AM55,AO55)</f>
        <v>385</v>
      </c>
      <c r="AK57" s="536"/>
      <c r="AL57" s="536"/>
      <c r="AM57" s="536"/>
      <c r="AN57" s="536"/>
      <c r="AO57" s="536"/>
      <c r="AP57" s="537"/>
    </row>
    <row r="58" spans="2:42" ht="30" customHeight="1" x14ac:dyDescent="0.25">
      <c r="B58" s="489" t="s">
        <v>54</v>
      </c>
      <c r="C58" s="490"/>
      <c r="D58" s="490"/>
      <c r="E58" s="490"/>
      <c r="F58" s="490"/>
      <c r="G58" s="490"/>
      <c r="H58" s="490"/>
      <c r="I58" s="490"/>
      <c r="J58" s="490"/>
      <c r="K58" s="490"/>
      <c r="L58" s="490"/>
      <c r="M58" s="490"/>
      <c r="N58" s="491"/>
      <c r="O58" s="400">
        <f>SUM(O55:S55)</f>
        <v>420</v>
      </c>
      <c r="P58" s="496"/>
      <c r="Q58" s="496"/>
      <c r="R58" s="496"/>
      <c r="S58" s="496"/>
      <c r="T58" s="496"/>
      <c r="U58" s="497"/>
      <c r="V58" s="535">
        <f>SUM(V55:Z55)</f>
        <v>480</v>
      </c>
      <c r="W58" s="541"/>
      <c r="X58" s="541"/>
      <c r="Y58" s="541"/>
      <c r="Z58" s="541"/>
      <c r="AA58" s="541"/>
      <c r="AB58" s="542"/>
      <c r="AC58" s="400">
        <f t="shared" ref="AC58" si="88">SUM(AC55:AG55)</f>
        <v>465</v>
      </c>
      <c r="AD58" s="496"/>
      <c r="AE58" s="496"/>
      <c r="AF58" s="496"/>
      <c r="AG58" s="496"/>
      <c r="AH58" s="496"/>
      <c r="AI58" s="497"/>
      <c r="AJ58" s="535">
        <f t="shared" ref="AJ58" si="89">SUM(AJ55:AN55)</f>
        <v>210</v>
      </c>
      <c r="AK58" s="536"/>
      <c r="AL58" s="536"/>
      <c r="AM58" s="536"/>
      <c r="AN58" s="536"/>
      <c r="AO58" s="536"/>
      <c r="AP58" s="537"/>
    </row>
    <row r="59" spans="2:42" ht="21.95" customHeight="1" x14ac:dyDescent="0.25">
      <c r="B59" s="489" t="s">
        <v>19</v>
      </c>
      <c r="C59" s="490"/>
      <c r="D59" s="490"/>
      <c r="E59" s="490"/>
      <c r="F59" s="490"/>
      <c r="G59" s="490"/>
      <c r="H59" s="490"/>
      <c r="I59" s="490"/>
      <c r="J59" s="490"/>
      <c r="K59" s="490"/>
      <c r="L59" s="490"/>
      <c r="M59" s="490"/>
      <c r="N59" s="491"/>
      <c r="O59" s="492">
        <v>2</v>
      </c>
      <c r="P59" s="493"/>
      <c r="Q59" s="493"/>
      <c r="R59" s="493"/>
      <c r="S59" s="493"/>
      <c r="T59" s="493"/>
      <c r="U59" s="494"/>
      <c r="V59" s="543">
        <v>2</v>
      </c>
      <c r="W59" s="544"/>
      <c r="X59" s="544"/>
      <c r="Y59" s="544"/>
      <c r="Z59" s="544"/>
      <c r="AA59" s="544"/>
      <c r="AB59" s="545"/>
      <c r="AC59" s="495">
        <v>4</v>
      </c>
      <c r="AD59" s="496"/>
      <c r="AE59" s="496"/>
      <c r="AF59" s="496"/>
      <c r="AG59" s="496"/>
      <c r="AH59" s="496"/>
      <c r="AI59" s="497"/>
      <c r="AJ59" s="543">
        <v>0</v>
      </c>
      <c r="AK59" s="544"/>
      <c r="AL59" s="544"/>
      <c r="AM59" s="544"/>
      <c r="AN59" s="544"/>
      <c r="AO59" s="544"/>
      <c r="AP59" s="545"/>
    </row>
    <row r="60" spans="2:42" ht="21.95" customHeight="1" x14ac:dyDescent="0.25">
      <c r="B60" s="489" t="s">
        <v>51</v>
      </c>
      <c r="C60" s="490"/>
      <c r="D60" s="490"/>
      <c r="E60" s="490"/>
      <c r="F60" s="490"/>
      <c r="G60" s="490"/>
      <c r="H60" s="490"/>
      <c r="I60" s="490"/>
      <c r="J60" s="490"/>
      <c r="K60" s="490"/>
      <c r="L60" s="490"/>
      <c r="M60" s="490"/>
      <c r="N60" s="491"/>
      <c r="O60" s="400">
        <f>SUM(U9:U13,U17:U25,U28:U34,U38:U46,U50)</f>
        <v>30</v>
      </c>
      <c r="P60" s="401"/>
      <c r="Q60" s="401"/>
      <c r="R60" s="401"/>
      <c r="S60" s="401"/>
      <c r="T60" s="401"/>
      <c r="U60" s="402"/>
      <c r="V60" s="535">
        <f>SUM(AB9:AB13,AB17:AB25,AB28:AB34,AB38:AB46,AB50)</f>
        <v>27</v>
      </c>
      <c r="W60" s="536"/>
      <c r="X60" s="536"/>
      <c r="Y60" s="536"/>
      <c r="Z60" s="536"/>
      <c r="AA60" s="536"/>
      <c r="AB60" s="537"/>
      <c r="AC60" s="400">
        <f>SUM(AI9:AI13,AI17:AI25,AI28:AI34,AI38:AI47,AI50)</f>
        <v>24</v>
      </c>
      <c r="AD60" s="401"/>
      <c r="AE60" s="401"/>
      <c r="AF60" s="401"/>
      <c r="AG60" s="401"/>
      <c r="AH60" s="401"/>
      <c r="AI60" s="402"/>
      <c r="AJ60" s="535">
        <f>SUM(AP9:AP13,AP17:AP25,AP28:AP34,AP38:AP46,AP50,AP51)</f>
        <v>30</v>
      </c>
      <c r="AK60" s="536"/>
      <c r="AL60" s="536"/>
      <c r="AM60" s="536"/>
      <c r="AN60" s="536"/>
      <c r="AO60" s="536"/>
      <c r="AP60" s="537"/>
    </row>
    <row r="61" spans="2:42" ht="21.95" customHeight="1" thickBot="1" x14ac:dyDescent="0.3">
      <c r="B61" s="489" t="s">
        <v>55</v>
      </c>
      <c r="C61" s="490"/>
      <c r="D61" s="490"/>
      <c r="E61" s="490"/>
      <c r="F61" s="490"/>
      <c r="G61" s="490"/>
      <c r="H61" s="490"/>
      <c r="I61" s="490"/>
      <c r="J61" s="490"/>
      <c r="K61" s="490"/>
      <c r="L61" s="490"/>
      <c r="M61" s="490"/>
      <c r="N61" s="491"/>
      <c r="O61" s="500">
        <f>SUM(U9:U13,U17:U25,U28:U35,U38:U47,U50)</f>
        <v>30</v>
      </c>
      <c r="P61" s="501"/>
      <c r="Q61" s="501"/>
      <c r="R61" s="501"/>
      <c r="S61" s="501"/>
      <c r="T61" s="501"/>
      <c r="U61" s="502"/>
      <c r="V61" s="538">
        <f>SUM(AB9:AB13,AB17:AB25,AB28:AB35,AB38:AB47,AB50)</f>
        <v>30</v>
      </c>
      <c r="W61" s="539"/>
      <c r="X61" s="539"/>
      <c r="Y61" s="539"/>
      <c r="Z61" s="539"/>
      <c r="AA61" s="539"/>
      <c r="AB61" s="540"/>
      <c r="AC61" s="500">
        <f>SUM(AI9:AI13,AI17:AI25,AI28:AI35,AI38:AI47,AI50)</f>
        <v>30</v>
      </c>
      <c r="AD61" s="501"/>
      <c r="AE61" s="501"/>
      <c r="AF61" s="501"/>
      <c r="AG61" s="501"/>
      <c r="AH61" s="501"/>
      <c r="AI61" s="502"/>
      <c r="AJ61" s="538">
        <f>SUM(AP9:AP13,AP17:AP25,AP28:AP35,AP38:AP47,AP50,AP51)</f>
        <v>30</v>
      </c>
      <c r="AK61" s="539"/>
      <c r="AL61" s="539"/>
      <c r="AM61" s="539"/>
      <c r="AN61" s="539"/>
      <c r="AO61" s="539"/>
      <c r="AP61" s="540"/>
    </row>
    <row r="62" spans="2:42" ht="21.95" customHeight="1" x14ac:dyDescent="0.25">
      <c r="B62" s="489" t="s">
        <v>20</v>
      </c>
      <c r="C62" s="490"/>
      <c r="D62" s="490"/>
      <c r="E62" s="490"/>
      <c r="F62" s="490"/>
      <c r="G62" s="490"/>
      <c r="H62" s="490"/>
      <c r="I62" s="490"/>
      <c r="J62" s="490"/>
      <c r="K62" s="490"/>
      <c r="L62" s="490"/>
      <c r="M62" s="490"/>
      <c r="N62" s="491"/>
      <c r="O62" s="503">
        <f>SUM(O61:AB61)</f>
        <v>60</v>
      </c>
      <c r="P62" s="504"/>
      <c r="Q62" s="504"/>
      <c r="R62" s="504"/>
      <c r="S62" s="504"/>
      <c r="T62" s="504"/>
      <c r="U62" s="504"/>
      <c r="V62" s="504"/>
      <c r="W62" s="504"/>
      <c r="X62" s="504"/>
      <c r="Y62" s="504"/>
      <c r="Z62" s="504"/>
      <c r="AA62" s="504"/>
      <c r="AB62" s="505"/>
      <c r="AC62" s="412">
        <f>SUM(AC61:AP61)</f>
        <v>60</v>
      </c>
      <c r="AD62" s="413"/>
      <c r="AE62" s="413"/>
      <c r="AF62" s="413"/>
      <c r="AG62" s="413"/>
      <c r="AH62" s="413"/>
      <c r="AI62" s="413"/>
      <c r="AJ62" s="413"/>
      <c r="AK62" s="413"/>
      <c r="AL62" s="413"/>
      <c r="AM62" s="413"/>
      <c r="AN62" s="413"/>
      <c r="AO62" s="413"/>
      <c r="AP62" s="414"/>
    </row>
    <row r="63" spans="2:42" ht="21.95" customHeight="1" x14ac:dyDescent="0.25">
      <c r="B63" s="489" t="s">
        <v>59</v>
      </c>
      <c r="C63" s="490"/>
      <c r="D63" s="490"/>
      <c r="E63" s="490"/>
      <c r="F63" s="490"/>
      <c r="G63" s="490"/>
      <c r="H63" s="490"/>
      <c r="I63" s="490"/>
      <c r="J63" s="490"/>
      <c r="K63" s="490"/>
      <c r="L63" s="490"/>
      <c r="M63" s="490"/>
      <c r="N63" s="491"/>
      <c r="O63" s="409">
        <f>SUM(O56:AB56)</f>
        <v>825</v>
      </c>
      <c r="P63" s="493"/>
      <c r="Q63" s="493"/>
      <c r="R63" s="493"/>
      <c r="S63" s="493"/>
      <c r="T63" s="493"/>
      <c r="U63" s="493"/>
      <c r="V63" s="493"/>
      <c r="W63" s="493"/>
      <c r="X63" s="493"/>
      <c r="Y63" s="493"/>
      <c r="Z63" s="493"/>
      <c r="AA63" s="493"/>
      <c r="AB63" s="494"/>
      <c r="AC63" s="409">
        <f>SUM(AC56:AP56)</f>
        <v>525</v>
      </c>
      <c r="AD63" s="410"/>
      <c r="AE63" s="410"/>
      <c r="AF63" s="410"/>
      <c r="AG63" s="410"/>
      <c r="AH63" s="410"/>
      <c r="AI63" s="410"/>
      <c r="AJ63" s="410"/>
      <c r="AK63" s="410"/>
      <c r="AL63" s="410"/>
      <c r="AM63" s="410"/>
      <c r="AN63" s="410"/>
      <c r="AO63" s="410"/>
      <c r="AP63" s="411"/>
    </row>
    <row r="64" spans="2:42" ht="21.95" customHeight="1" x14ac:dyDescent="0.25">
      <c r="B64" s="489" t="s">
        <v>56</v>
      </c>
      <c r="C64" s="490"/>
      <c r="D64" s="490"/>
      <c r="E64" s="490"/>
      <c r="F64" s="490"/>
      <c r="G64" s="490"/>
      <c r="H64" s="490"/>
      <c r="I64" s="490"/>
      <c r="J64" s="490"/>
      <c r="K64" s="490"/>
      <c r="L64" s="490"/>
      <c r="M64" s="490"/>
      <c r="N64" s="491"/>
      <c r="O64" s="400">
        <f>SUM(O57:AB57)</f>
        <v>1425</v>
      </c>
      <c r="P64" s="496"/>
      <c r="Q64" s="496"/>
      <c r="R64" s="496"/>
      <c r="S64" s="496"/>
      <c r="T64" s="496"/>
      <c r="U64" s="496"/>
      <c r="V64" s="496"/>
      <c r="W64" s="496"/>
      <c r="X64" s="496"/>
      <c r="Y64" s="496"/>
      <c r="Z64" s="496"/>
      <c r="AA64" s="496"/>
      <c r="AB64" s="497"/>
      <c r="AC64" s="400">
        <f>SUM(AC57:AP57)</f>
        <v>960</v>
      </c>
      <c r="AD64" s="401"/>
      <c r="AE64" s="401"/>
      <c r="AF64" s="401"/>
      <c r="AG64" s="401"/>
      <c r="AH64" s="401"/>
      <c r="AI64" s="401"/>
      <c r="AJ64" s="401"/>
      <c r="AK64" s="401"/>
      <c r="AL64" s="401"/>
      <c r="AM64" s="401"/>
      <c r="AN64" s="401"/>
      <c r="AO64" s="401"/>
      <c r="AP64" s="402"/>
    </row>
    <row r="65" spans="2:42" ht="30" customHeight="1" thickBot="1" x14ac:dyDescent="0.3">
      <c r="B65" s="489" t="s">
        <v>57</v>
      </c>
      <c r="C65" s="490"/>
      <c r="D65" s="490"/>
      <c r="E65" s="490"/>
      <c r="F65" s="490"/>
      <c r="G65" s="490"/>
      <c r="H65" s="490"/>
      <c r="I65" s="490"/>
      <c r="J65" s="490"/>
      <c r="K65" s="490"/>
      <c r="L65" s="490"/>
      <c r="M65" s="490"/>
      <c r="N65" s="491"/>
      <c r="O65" s="506">
        <f>SUM(O55:T55,V55:AA55)</f>
        <v>1500</v>
      </c>
      <c r="P65" s="507"/>
      <c r="Q65" s="507"/>
      <c r="R65" s="507"/>
      <c r="S65" s="507"/>
      <c r="T65" s="507"/>
      <c r="U65" s="507"/>
      <c r="V65" s="507"/>
      <c r="W65" s="507"/>
      <c r="X65" s="507"/>
      <c r="Y65" s="507"/>
      <c r="Z65" s="507"/>
      <c r="AA65" s="507"/>
      <c r="AB65" s="508"/>
      <c r="AC65" s="500">
        <f t="shared" ref="AC65" si="90">SUM(AC55:AH55,AJ55:AO55)</f>
        <v>1110</v>
      </c>
      <c r="AD65" s="501"/>
      <c r="AE65" s="501"/>
      <c r="AF65" s="501"/>
      <c r="AG65" s="501"/>
      <c r="AH65" s="501"/>
      <c r="AI65" s="501"/>
      <c r="AJ65" s="501"/>
      <c r="AK65" s="501"/>
      <c r="AL65" s="501"/>
      <c r="AM65" s="501"/>
      <c r="AN65" s="501"/>
      <c r="AO65" s="501"/>
      <c r="AP65" s="502"/>
    </row>
    <row r="66" spans="2:42" ht="21.95" customHeight="1" thickBot="1" x14ac:dyDescent="0.3">
      <c r="B66" s="489" t="s">
        <v>58</v>
      </c>
      <c r="C66" s="490"/>
      <c r="D66" s="490"/>
      <c r="E66" s="490"/>
      <c r="F66" s="490"/>
      <c r="G66" s="490"/>
      <c r="H66" s="490"/>
      <c r="I66" s="490"/>
      <c r="J66" s="490"/>
      <c r="K66" s="490"/>
      <c r="L66" s="490"/>
      <c r="M66" s="490"/>
      <c r="N66" s="491"/>
      <c r="O66" s="512">
        <f>SUM(O58:AP58)</f>
        <v>1575</v>
      </c>
      <c r="P66" s="513"/>
      <c r="Q66" s="513"/>
      <c r="R66" s="513"/>
      <c r="S66" s="513"/>
      <c r="T66" s="513"/>
      <c r="U66" s="513"/>
      <c r="V66" s="513"/>
      <c r="W66" s="513"/>
      <c r="X66" s="513"/>
      <c r="Y66" s="513"/>
      <c r="Z66" s="513"/>
      <c r="AA66" s="513"/>
      <c r="AB66" s="513"/>
      <c r="AC66" s="513"/>
      <c r="AD66" s="513"/>
      <c r="AE66" s="513"/>
      <c r="AF66" s="513"/>
      <c r="AG66" s="513"/>
      <c r="AH66" s="513"/>
      <c r="AI66" s="513"/>
      <c r="AJ66" s="513"/>
      <c r="AK66" s="513"/>
      <c r="AL66" s="513"/>
      <c r="AM66" s="513"/>
      <c r="AN66" s="513"/>
      <c r="AO66" s="513"/>
      <c r="AP66" s="514"/>
    </row>
    <row r="67" spans="2:42" ht="21.95" customHeight="1" thickBot="1" x14ac:dyDescent="0.3">
      <c r="B67" s="489" t="s">
        <v>76</v>
      </c>
      <c r="C67" s="490"/>
      <c r="D67" s="490"/>
      <c r="E67" s="490"/>
      <c r="F67" s="490"/>
      <c r="G67" s="490"/>
      <c r="H67" s="490"/>
      <c r="I67" s="490"/>
      <c r="J67" s="490"/>
      <c r="K67" s="490"/>
      <c r="L67" s="490"/>
      <c r="M67" s="490"/>
      <c r="N67" s="491"/>
      <c r="O67" s="512">
        <f>SUM(O65:AP65)</f>
        <v>2610</v>
      </c>
      <c r="P67" s="513"/>
      <c r="Q67" s="513"/>
      <c r="R67" s="513"/>
      <c r="S67" s="513"/>
      <c r="T67" s="513"/>
      <c r="U67" s="513"/>
      <c r="V67" s="513"/>
      <c r="W67" s="513"/>
      <c r="X67" s="513"/>
      <c r="Y67" s="513"/>
      <c r="Z67" s="513"/>
      <c r="AA67" s="513"/>
      <c r="AB67" s="513"/>
      <c r="AC67" s="513"/>
      <c r="AD67" s="513"/>
      <c r="AE67" s="513"/>
      <c r="AF67" s="513"/>
      <c r="AG67" s="513"/>
      <c r="AH67" s="513"/>
      <c r="AI67" s="513"/>
      <c r="AJ67" s="513"/>
      <c r="AK67" s="513"/>
      <c r="AL67" s="513"/>
      <c r="AM67" s="513"/>
      <c r="AN67" s="513"/>
      <c r="AO67" s="513"/>
      <c r="AP67" s="514"/>
    </row>
    <row r="68" spans="2:42" ht="30" customHeight="1" thickBot="1" x14ac:dyDescent="0.3">
      <c r="B68" s="509" t="s">
        <v>21</v>
      </c>
      <c r="C68" s="510"/>
      <c r="D68" s="510"/>
      <c r="E68" s="510"/>
      <c r="F68" s="510"/>
      <c r="G68" s="510"/>
      <c r="H68" s="510"/>
      <c r="I68" s="510"/>
      <c r="J68" s="510"/>
      <c r="K68" s="510"/>
      <c r="L68" s="510"/>
      <c r="M68" s="510"/>
      <c r="N68" s="511"/>
      <c r="O68" s="512">
        <f>SUM(O61:AP61)</f>
        <v>120</v>
      </c>
      <c r="P68" s="513"/>
      <c r="Q68" s="513"/>
      <c r="R68" s="513"/>
      <c r="S68" s="513"/>
      <c r="T68" s="513"/>
      <c r="U68" s="513"/>
      <c r="V68" s="513"/>
      <c r="W68" s="513"/>
      <c r="X68" s="513"/>
      <c r="Y68" s="513"/>
      <c r="Z68" s="513"/>
      <c r="AA68" s="513"/>
      <c r="AB68" s="513"/>
      <c r="AC68" s="513"/>
      <c r="AD68" s="513"/>
      <c r="AE68" s="513"/>
      <c r="AF68" s="513"/>
      <c r="AG68" s="513"/>
      <c r="AH68" s="513"/>
      <c r="AI68" s="513"/>
      <c r="AJ68" s="513"/>
      <c r="AK68" s="513"/>
      <c r="AL68" s="513"/>
      <c r="AM68" s="513"/>
      <c r="AN68" s="513"/>
      <c r="AO68" s="513"/>
      <c r="AP68" s="514"/>
    </row>
    <row r="69" spans="2:42" ht="21.95" customHeight="1" x14ac:dyDescent="0.25">
      <c r="B69" s="3"/>
      <c r="C69" s="4"/>
      <c r="D69" s="4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2:42" ht="21.95" customHeight="1" x14ac:dyDescent="0.25">
      <c r="C70" s="227" t="s">
        <v>48</v>
      </c>
      <c r="D70" s="2"/>
    </row>
    <row r="71" spans="2:42" ht="21.95" customHeight="1" x14ac:dyDescent="0.25">
      <c r="C71" s="23"/>
      <c r="D71" s="23"/>
    </row>
    <row r="72" spans="2:42" ht="21.95" customHeight="1" x14ac:dyDescent="0.25">
      <c r="C72" s="230" t="s">
        <v>164</v>
      </c>
      <c r="D72" s="230"/>
      <c r="E72" s="230"/>
      <c r="F72" s="230"/>
      <c r="G72" s="230"/>
      <c r="H72" s="230"/>
      <c r="I72" s="230"/>
      <c r="J72" s="230"/>
    </row>
    <row r="73" spans="2:42" ht="30" customHeight="1" x14ac:dyDescent="0.25"/>
    <row r="74" spans="2:42" ht="21.95" customHeight="1" x14ac:dyDescent="0.25"/>
    <row r="75" spans="2:42" ht="21.95" customHeight="1" x14ac:dyDescent="0.25"/>
    <row r="76" spans="2:42" ht="30" customHeight="1" x14ac:dyDescent="0.25"/>
    <row r="77" spans="2:42" ht="30" customHeight="1" x14ac:dyDescent="0.25"/>
    <row r="78" spans="2:42" ht="21.95" customHeight="1" x14ac:dyDescent="0.25"/>
    <row r="79" spans="2:42" ht="21.95" customHeight="1" x14ac:dyDescent="0.25"/>
    <row r="80" spans="2:42" ht="21.95" customHeight="1" x14ac:dyDescent="0.25"/>
    <row r="81" ht="30" customHeight="1" x14ac:dyDescent="0.25"/>
    <row r="82" ht="21.95" customHeight="1" x14ac:dyDescent="0.25"/>
    <row r="83" ht="21.95" customHeight="1" x14ac:dyDescent="0.25"/>
    <row r="84" ht="21.95" customHeight="1" x14ac:dyDescent="0.25"/>
    <row r="85" ht="21.95" customHeight="1" x14ac:dyDescent="0.25"/>
    <row r="86" ht="21.95" customHeight="1" x14ac:dyDescent="0.25"/>
    <row r="87" ht="21.95" customHeight="1" x14ac:dyDescent="0.25"/>
    <row r="88" ht="21.95" customHeight="1" x14ac:dyDescent="0.25"/>
    <row r="89" ht="21.95" customHeight="1" x14ac:dyDescent="0.25"/>
    <row r="90" ht="21.95" customHeight="1" x14ac:dyDescent="0.25"/>
    <row r="91" ht="21.95" customHeight="1" x14ac:dyDescent="0.25"/>
    <row r="92" ht="21.95" customHeight="1" x14ac:dyDescent="0.25"/>
    <row r="93" ht="21.95" customHeight="1" x14ac:dyDescent="0.25"/>
    <row r="94" ht="21.95" customHeight="1" x14ac:dyDescent="0.25"/>
    <row r="95" ht="21.95" customHeight="1" x14ac:dyDescent="0.25"/>
    <row r="96" ht="21.95" customHeight="1" x14ac:dyDescent="0.25"/>
    <row r="97" spans="58:59" ht="21.95" customHeight="1" x14ac:dyDescent="0.25"/>
    <row r="98" spans="58:59" ht="21.95" customHeight="1" x14ac:dyDescent="0.25"/>
    <row r="99" spans="58:59" ht="21.95" customHeight="1" x14ac:dyDescent="0.25"/>
    <row r="100" spans="58:59" ht="21.95" customHeight="1" x14ac:dyDescent="0.25"/>
    <row r="101" spans="58:59" ht="21.95" customHeight="1" x14ac:dyDescent="0.25"/>
    <row r="102" spans="58:59" ht="21.95" customHeight="1" x14ac:dyDescent="0.25"/>
    <row r="103" spans="58:59" ht="21.95" customHeight="1" x14ac:dyDescent="0.25"/>
    <row r="104" spans="58:59" ht="21.95" customHeight="1" x14ac:dyDescent="0.25">
      <c r="BF104" s="65"/>
      <c r="BG104" s="65"/>
    </row>
    <row r="105" spans="58:59" ht="21.95" customHeight="1" x14ac:dyDescent="0.25"/>
    <row r="106" spans="58:59" ht="21.95" customHeight="1" x14ac:dyDescent="0.25"/>
  </sheetData>
  <mergeCells count="82">
    <mergeCell ref="C2:BD2"/>
    <mergeCell ref="E3:BD3"/>
    <mergeCell ref="E4:BD4"/>
    <mergeCell ref="B6:B7"/>
    <mergeCell ref="C6:C7"/>
    <mergeCell ref="D6:E6"/>
    <mergeCell ref="F6:F7"/>
    <mergeCell ref="G6:L6"/>
    <mergeCell ref="M6:M7"/>
    <mergeCell ref="N6:N7"/>
    <mergeCell ref="O6:U6"/>
    <mergeCell ref="V6:AB6"/>
    <mergeCell ref="AC6:AI6"/>
    <mergeCell ref="AJ6:AP6"/>
    <mergeCell ref="B8:AP8"/>
    <mergeCell ref="B53:F53"/>
    <mergeCell ref="L53:M53"/>
    <mergeCell ref="B15:AP15"/>
    <mergeCell ref="C16:AP16"/>
    <mergeCell ref="B26:E26"/>
    <mergeCell ref="O26:AP26"/>
    <mergeCell ref="B27:AP27"/>
    <mergeCell ref="B36:E36"/>
    <mergeCell ref="B48:E48"/>
    <mergeCell ref="O48:AP48"/>
    <mergeCell ref="B49:AP49"/>
    <mergeCell ref="B52:E52"/>
    <mergeCell ref="O52:AP52"/>
    <mergeCell ref="B14:E14"/>
    <mergeCell ref="O14:AP14"/>
    <mergeCell ref="B54:E54"/>
    <mergeCell ref="G54:M54"/>
    <mergeCell ref="B55:F55"/>
    <mergeCell ref="L55:N55"/>
    <mergeCell ref="B56:N56"/>
    <mergeCell ref="V56:AB56"/>
    <mergeCell ref="AC56:AI56"/>
    <mergeCell ref="AJ56:AP56"/>
    <mergeCell ref="B57:N57"/>
    <mergeCell ref="O57:U57"/>
    <mergeCell ref="V57:AB57"/>
    <mergeCell ref="AC57:AI57"/>
    <mergeCell ref="AJ57:AP57"/>
    <mergeCell ref="O56:U56"/>
    <mergeCell ref="B59:N59"/>
    <mergeCell ref="O59:U59"/>
    <mergeCell ref="V59:AB59"/>
    <mergeCell ref="AC59:AI59"/>
    <mergeCell ref="AJ59:AP59"/>
    <mergeCell ref="B58:N58"/>
    <mergeCell ref="O58:U58"/>
    <mergeCell ref="V58:AB58"/>
    <mergeCell ref="AC58:AI58"/>
    <mergeCell ref="AJ58:AP58"/>
    <mergeCell ref="B61:N61"/>
    <mergeCell ref="O61:U61"/>
    <mergeCell ref="V61:AB61"/>
    <mergeCell ref="AC61:AI61"/>
    <mergeCell ref="AJ61:AP61"/>
    <mergeCell ref="B60:N60"/>
    <mergeCell ref="O60:U60"/>
    <mergeCell ref="V60:AB60"/>
    <mergeCell ref="AC60:AI60"/>
    <mergeCell ref="AJ60:AP60"/>
    <mergeCell ref="B62:N62"/>
    <mergeCell ref="O62:AB62"/>
    <mergeCell ref="AC62:AP62"/>
    <mergeCell ref="B63:N63"/>
    <mergeCell ref="O63:AB63"/>
    <mergeCell ref="AC63:AP63"/>
    <mergeCell ref="B64:N64"/>
    <mergeCell ref="O64:AB64"/>
    <mergeCell ref="AC64:AP64"/>
    <mergeCell ref="B65:N65"/>
    <mergeCell ref="O65:AB65"/>
    <mergeCell ref="AC65:AP65"/>
    <mergeCell ref="B66:N66"/>
    <mergeCell ref="O66:AP66"/>
    <mergeCell ref="B67:N67"/>
    <mergeCell ref="O67:AP67"/>
    <mergeCell ref="B68:N68"/>
    <mergeCell ref="O68:AP68"/>
  </mergeCells>
  <phoneticPr fontId="25" type="noConversion"/>
  <conditionalFormatting sqref="C13:D13">
    <cfRule type="containsText" dxfId="0" priority="1" operator="containsText" text="MODUŁ PRZEDMIOTÓW PODSTAWOWYCH  ">
      <formula>NOT(ISERROR(SEARCH("MODUŁ PRZEDMIOTÓW PODSTAWOWYCH  ",C13)))</formula>
    </cfRule>
  </conditionalFormatting>
  <printOptions horizontalCentered="1" verticalCentered="1"/>
  <pageMargins left="0.23622047244094491" right="0.23622047244094491" top="0.55118110236220474" bottom="0.55118110236220474" header="0.11811023622047245" footer="0.11811023622047245"/>
  <pageSetup paperSize="9" scale="40" fitToHeight="0" orientation="landscape" horizontalDpi="300" verticalDpi="300" r:id="rId1"/>
  <rowBreaks count="1" manualBreakCount="1">
    <brk id="57" max="16383" man="1"/>
  </rowBreaks>
  <colBreaks count="1" manualBreakCount="1">
    <brk id="2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120"/>
  <sheetViews>
    <sheetView topLeftCell="A68" zoomScale="120" zoomScaleNormal="120" workbookViewId="0">
      <selection activeCell="C74" sqref="C74"/>
    </sheetView>
  </sheetViews>
  <sheetFormatPr defaultColWidth="9.140625" defaultRowHeight="11.25" x14ac:dyDescent="0.2"/>
  <cols>
    <col min="1" max="1" width="4.140625" style="151" customWidth="1"/>
    <col min="2" max="2" width="28.42578125" style="171" customWidth="1"/>
    <col min="3" max="3" width="11.7109375" style="171" customWidth="1"/>
    <col min="4" max="6" width="8.7109375" style="171" customWidth="1"/>
    <col min="7" max="7" width="8.7109375" style="151" customWidth="1"/>
    <col min="8" max="16384" width="9.140625" style="150"/>
  </cols>
  <sheetData>
    <row r="1" spans="1:9" ht="27.75" customHeight="1" thickBot="1" x14ac:dyDescent="0.25">
      <c r="A1" s="145"/>
      <c r="B1" s="146" t="s">
        <v>113</v>
      </c>
      <c r="C1" s="147"/>
      <c r="D1" s="147"/>
      <c r="E1" s="147"/>
      <c r="F1" s="147"/>
      <c r="G1" s="145"/>
      <c r="H1" s="148"/>
      <c r="I1" s="149"/>
    </row>
    <row r="2" spans="1:9" ht="25.5" customHeight="1" thickBot="1" x14ac:dyDescent="0.25">
      <c r="B2" s="532" t="s">
        <v>78</v>
      </c>
      <c r="C2" s="533"/>
      <c r="D2" s="533"/>
      <c r="E2" s="533"/>
      <c r="F2" s="533"/>
      <c r="G2" s="534"/>
    </row>
    <row r="3" spans="1:9" ht="26.25" customHeight="1" x14ac:dyDescent="0.2">
      <c r="A3" s="152" t="s">
        <v>79</v>
      </c>
      <c r="B3" s="176" t="s">
        <v>80</v>
      </c>
      <c r="C3" s="154" t="s">
        <v>81</v>
      </c>
      <c r="D3" s="518" t="s">
        <v>82</v>
      </c>
      <c r="E3" s="519"/>
      <c r="F3" s="177" t="s">
        <v>83</v>
      </c>
      <c r="G3" s="178" t="s">
        <v>84</v>
      </c>
    </row>
    <row r="4" spans="1:9" ht="21.75" customHeight="1" x14ac:dyDescent="0.2">
      <c r="A4" s="157">
        <v>1</v>
      </c>
      <c r="B4" s="158" t="s">
        <v>47</v>
      </c>
      <c r="C4" s="159" t="s">
        <v>86</v>
      </c>
      <c r="D4" s="160"/>
      <c r="E4" s="160" t="s">
        <v>85</v>
      </c>
      <c r="F4" s="160">
        <v>15</v>
      </c>
      <c r="G4" s="161">
        <v>1</v>
      </c>
    </row>
    <row r="5" spans="1:9" ht="21.75" customHeight="1" x14ac:dyDescent="0.2">
      <c r="A5" s="157">
        <v>2</v>
      </c>
      <c r="B5" s="158" t="s">
        <v>103</v>
      </c>
      <c r="C5" s="159" t="s">
        <v>146</v>
      </c>
      <c r="D5" s="160"/>
      <c r="E5" s="160" t="s">
        <v>85</v>
      </c>
      <c r="F5" s="160">
        <v>15</v>
      </c>
      <c r="G5" s="161">
        <v>1</v>
      </c>
    </row>
    <row r="6" spans="1:9" ht="21.75" customHeight="1" x14ac:dyDescent="0.2">
      <c r="A6" s="157">
        <v>3</v>
      </c>
      <c r="B6" s="158" t="s">
        <v>118</v>
      </c>
      <c r="C6" s="159" t="s">
        <v>86</v>
      </c>
      <c r="D6" s="160" t="s">
        <v>87</v>
      </c>
      <c r="E6" s="160"/>
      <c r="F6" s="160">
        <v>15</v>
      </c>
      <c r="G6" s="161">
        <v>2</v>
      </c>
    </row>
    <row r="7" spans="1:9" ht="24" customHeight="1" x14ac:dyDescent="0.2">
      <c r="A7" s="157">
        <v>4</v>
      </c>
      <c r="B7" s="158" t="s">
        <v>119</v>
      </c>
      <c r="C7" s="159" t="s">
        <v>146</v>
      </c>
      <c r="D7" s="160"/>
      <c r="E7" s="160" t="s">
        <v>85</v>
      </c>
      <c r="F7" s="160">
        <v>30</v>
      </c>
      <c r="G7" s="161">
        <v>2</v>
      </c>
    </row>
    <row r="8" spans="1:9" ht="21.75" customHeight="1" x14ac:dyDescent="0.2">
      <c r="A8" s="157">
        <v>5</v>
      </c>
      <c r="B8" s="158" t="s">
        <v>128</v>
      </c>
      <c r="C8" s="159" t="s">
        <v>133</v>
      </c>
      <c r="D8" s="160"/>
      <c r="E8" s="160" t="s">
        <v>85</v>
      </c>
      <c r="F8" s="160">
        <v>45</v>
      </c>
      <c r="G8" s="161">
        <v>3</v>
      </c>
    </row>
    <row r="9" spans="1:9" ht="21.75" customHeight="1" x14ac:dyDescent="0.2">
      <c r="A9" s="157">
        <v>6</v>
      </c>
      <c r="B9" s="158" t="s">
        <v>122</v>
      </c>
      <c r="C9" s="159" t="s">
        <v>133</v>
      </c>
      <c r="D9" s="160"/>
      <c r="E9" s="159" t="s">
        <v>85</v>
      </c>
      <c r="F9" s="160">
        <v>30</v>
      </c>
      <c r="G9" s="161">
        <v>2</v>
      </c>
    </row>
    <row r="10" spans="1:9" ht="21.75" customHeight="1" x14ac:dyDescent="0.2">
      <c r="A10" s="157">
        <v>7</v>
      </c>
      <c r="B10" s="158" t="s">
        <v>121</v>
      </c>
      <c r="C10" s="159" t="s">
        <v>146</v>
      </c>
      <c r="D10" s="160"/>
      <c r="E10" s="159" t="s">
        <v>85</v>
      </c>
      <c r="F10" s="160">
        <v>30</v>
      </c>
      <c r="G10" s="161">
        <v>2</v>
      </c>
    </row>
    <row r="11" spans="1:9" ht="21.75" customHeight="1" x14ac:dyDescent="0.2">
      <c r="A11" s="157">
        <v>8</v>
      </c>
      <c r="B11" s="162" t="s">
        <v>151</v>
      </c>
      <c r="C11" s="163" t="s">
        <v>86</v>
      </c>
      <c r="D11" s="160" t="s">
        <v>87</v>
      </c>
      <c r="E11" s="159"/>
      <c r="F11" s="160">
        <v>15</v>
      </c>
      <c r="G11" s="161">
        <v>2</v>
      </c>
    </row>
    <row r="12" spans="1:9" ht="21.75" customHeight="1" x14ac:dyDescent="0.2">
      <c r="A12" s="157">
        <v>8</v>
      </c>
      <c r="B12" s="162" t="s">
        <v>151</v>
      </c>
      <c r="C12" s="163" t="s">
        <v>146</v>
      </c>
      <c r="D12" s="160"/>
      <c r="E12" s="159" t="s">
        <v>85</v>
      </c>
      <c r="F12" s="160">
        <v>15</v>
      </c>
      <c r="G12" s="161">
        <v>1</v>
      </c>
    </row>
    <row r="13" spans="1:9" ht="21.75" customHeight="1" x14ac:dyDescent="0.2">
      <c r="A13" s="157">
        <v>9</v>
      </c>
      <c r="B13" s="158" t="s">
        <v>109</v>
      </c>
      <c r="C13" s="163" t="s">
        <v>86</v>
      </c>
      <c r="D13" s="164"/>
      <c r="E13" s="160" t="s">
        <v>85</v>
      </c>
      <c r="F13" s="160">
        <v>15</v>
      </c>
      <c r="G13" s="161">
        <v>1</v>
      </c>
    </row>
    <row r="14" spans="1:9" ht="21.75" customHeight="1" x14ac:dyDescent="0.2">
      <c r="A14" s="157">
        <v>9</v>
      </c>
      <c r="B14" s="158" t="s">
        <v>109</v>
      </c>
      <c r="C14" s="163" t="s">
        <v>146</v>
      </c>
      <c r="D14" s="164"/>
      <c r="E14" s="160" t="s">
        <v>85</v>
      </c>
      <c r="F14" s="160">
        <v>30</v>
      </c>
      <c r="G14" s="161">
        <v>2</v>
      </c>
    </row>
    <row r="15" spans="1:9" ht="21.75" customHeight="1" x14ac:dyDescent="0.2">
      <c r="A15" s="157">
        <v>10</v>
      </c>
      <c r="B15" s="162" t="s">
        <v>139</v>
      </c>
      <c r="C15" s="163" t="s">
        <v>86</v>
      </c>
      <c r="D15" s="160"/>
      <c r="E15" s="159" t="s">
        <v>85</v>
      </c>
      <c r="F15" s="160">
        <v>15</v>
      </c>
      <c r="G15" s="161">
        <v>1</v>
      </c>
    </row>
    <row r="16" spans="1:9" ht="21.75" customHeight="1" x14ac:dyDescent="0.2">
      <c r="A16" s="157">
        <v>10</v>
      </c>
      <c r="B16" s="162" t="s">
        <v>139</v>
      </c>
      <c r="C16" s="163" t="s">
        <v>146</v>
      </c>
      <c r="D16" s="160"/>
      <c r="E16" s="159" t="s">
        <v>85</v>
      </c>
      <c r="F16" s="160">
        <v>15</v>
      </c>
      <c r="G16" s="161">
        <v>1</v>
      </c>
    </row>
    <row r="17" spans="1:7" ht="21.75" customHeight="1" x14ac:dyDescent="0.2">
      <c r="A17" s="157">
        <v>11</v>
      </c>
      <c r="B17" s="158" t="s">
        <v>112</v>
      </c>
      <c r="C17" s="163" t="s">
        <v>86</v>
      </c>
      <c r="D17" s="164"/>
      <c r="E17" s="160" t="s">
        <v>85</v>
      </c>
      <c r="F17" s="160">
        <v>15</v>
      </c>
      <c r="G17" s="161">
        <v>1</v>
      </c>
    </row>
    <row r="18" spans="1:7" ht="21.75" customHeight="1" x14ac:dyDescent="0.2">
      <c r="A18" s="157">
        <v>11</v>
      </c>
      <c r="B18" s="158" t="s">
        <v>112</v>
      </c>
      <c r="C18" s="163" t="s">
        <v>146</v>
      </c>
      <c r="D18" s="164"/>
      <c r="E18" s="160" t="s">
        <v>85</v>
      </c>
      <c r="F18" s="160">
        <v>15</v>
      </c>
      <c r="G18" s="161">
        <v>1</v>
      </c>
    </row>
    <row r="19" spans="1:7" ht="21.75" customHeight="1" x14ac:dyDescent="0.2">
      <c r="A19" s="157">
        <v>12</v>
      </c>
      <c r="B19" s="158" t="s">
        <v>136</v>
      </c>
      <c r="C19" s="163" t="s">
        <v>86</v>
      </c>
      <c r="D19" s="164"/>
      <c r="E19" s="160" t="s">
        <v>85</v>
      </c>
      <c r="F19" s="160">
        <v>15</v>
      </c>
      <c r="G19" s="161">
        <v>1</v>
      </c>
    </row>
    <row r="20" spans="1:7" ht="21.75" customHeight="1" x14ac:dyDescent="0.2">
      <c r="A20" s="157">
        <v>12</v>
      </c>
      <c r="B20" s="158" t="s">
        <v>136</v>
      </c>
      <c r="C20" s="163" t="s">
        <v>146</v>
      </c>
      <c r="D20" s="164"/>
      <c r="E20" s="160" t="s">
        <v>85</v>
      </c>
      <c r="F20" s="160">
        <v>30</v>
      </c>
      <c r="G20" s="161">
        <v>2</v>
      </c>
    </row>
    <row r="21" spans="1:7" ht="21.75" customHeight="1" x14ac:dyDescent="0.2">
      <c r="A21" s="157">
        <v>13</v>
      </c>
      <c r="B21" s="158" t="s">
        <v>148</v>
      </c>
      <c r="C21" s="163" t="s">
        <v>146</v>
      </c>
      <c r="D21" s="164"/>
      <c r="E21" s="160" t="s">
        <v>85</v>
      </c>
      <c r="F21" s="160">
        <v>30</v>
      </c>
      <c r="G21" s="161">
        <v>2</v>
      </c>
    </row>
    <row r="22" spans="1:7" ht="21.75" customHeight="1" x14ac:dyDescent="0.2">
      <c r="A22" s="157">
        <v>14</v>
      </c>
      <c r="B22" s="158" t="s">
        <v>97</v>
      </c>
      <c r="C22" s="163" t="s">
        <v>146</v>
      </c>
      <c r="D22" s="164"/>
      <c r="E22" s="160" t="s">
        <v>85</v>
      </c>
      <c r="F22" s="160">
        <v>30</v>
      </c>
      <c r="G22" s="161">
        <v>2</v>
      </c>
    </row>
    <row r="23" spans="1:7" ht="21.75" customHeight="1" x14ac:dyDescent="0.2">
      <c r="A23" s="157"/>
      <c r="B23" s="588" t="s">
        <v>89</v>
      </c>
      <c r="C23" s="589"/>
      <c r="D23" s="589"/>
      <c r="E23" s="590"/>
      <c r="F23" s="186">
        <f>SUM(F4:F22)</f>
        <v>420</v>
      </c>
      <c r="G23" s="187">
        <f>SUM(G4:G22)</f>
        <v>30</v>
      </c>
    </row>
    <row r="24" spans="1:7" ht="21.75" customHeight="1" thickBot="1" x14ac:dyDescent="0.25">
      <c r="A24" s="157"/>
      <c r="B24" s="588" t="s">
        <v>90</v>
      </c>
      <c r="C24" s="589"/>
      <c r="D24" s="589"/>
      <c r="E24" s="589"/>
      <c r="F24" s="590"/>
      <c r="G24" s="174">
        <v>8</v>
      </c>
    </row>
    <row r="25" spans="1:7" ht="21.75" customHeight="1" thickBot="1" x14ac:dyDescent="0.25">
      <c r="A25" s="152"/>
      <c r="B25" s="532" t="s">
        <v>91</v>
      </c>
      <c r="C25" s="533"/>
      <c r="D25" s="533"/>
      <c r="E25" s="533"/>
      <c r="F25" s="533"/>
      <c r="G25" s="534"/>
    </row>
    <row r="26" spans="1:7" ht="30.75" customHeight="1" x14ac:dyDescent="0.2">
      <c r="A26" s="157" t="s">
        <v>79</v>
      </c>
      <c r="B26" s="291" t="s">
        <v>80</v>
      </c>
      <c r="C26" s="297" t="s">
        <v>81</v>
      </c>
      <c r="D26" s="518" t="s">
        <v>82</v>
      </c>
      <c r="E26" s="519"/>
      <c r="F26" s="293" t="s">
        <v>83</v>
      </c>
      <c r="G26" s="178" t="s">
        <v>84</v>
      </c>
    </row>
    <row r="27" spans="1:7" ht="27.75" customHeight="1" x14ac:dyDescent="0.2">
      <c r="A27" s="157" t="s">
        <v>3</v>
      </c>
      <c r="B27" s="158" t="s">
        <v>101</v>
      </c>
      <c r="C27" s="159" t="s">
        <v>133</v>
      </c>
      <c r="D27" s="160"/>
      <c r="E27" s="160" t="s">
        <v>85</v>
      </c>
      <c r="F27" s="160">
        <v>30</v>
      </c>
      <c r="G27" s="161">
        <v>2</v>
      </c>
    </row>
    <row r="28" spans="1:7" ht="21.75" customHeight="1" x14ac:dyDescent="0.2">
      <c r="A28" s="157" t="s">
        <v>4</v>
      </c>
      <c r="B28" s="158" t="s">
        <v>128</v>
      </c>
      <c r="C28" s="163" t="s">
        <v>133</v>
      </c>
      <c r="D28" s="164"/>
      <c r="E28" s="159" t="s">
        <v>85</v>
      </c>
      <c r="F28" s="160">
        <v>45</v>
      </c>
      <c r="G28" s="161">
        <v>3</v>
      </c>
    </row>
    <row r="29" spans="1:7" ht="21.75" customHeight="1" x14ac:dyDescent="0.2">
      <c r="A29" s="157" t="s">
        <v>5</v>
      </c>
      <c r="B29" s="162" t="s">
        <v>122</v>
      </c>
      <c r="C29" s="159" t="s">
        <v>133</v>
      </c>
      <c r="D29" s="160"/>
      <c r="E29" s="160" t="s">
        <v>85</v>
      </c>
      <c r="F29" s="160">
        <v>15</v>
      </c>
      <c r="G29" s="161">
        <v>1</v>
      </c>
    </row>
    <row r="30" spans="1:7" ht="21.75" customHeight="1" x14ac:dyDescent="0.2">
      <c r="A30" s="157" t="s">
        <v>6</v>
      </c>
      <c r="B30" s="162" t="s">
        <v>121</v>
      </c>
      <c r="C30" s="159" t="s">
        <v>146</v>
      </c>
      <c r="D30" s="160"/>
      <c r="E30" s="160" t="s">
        <v>85</v>
      </c>
      <c r="F30" s="160">
        <v>30</v>
      </c>
      <c r="G30" s="161">
        <v>2</v>
      </c>
    </row>
    <row r="31" spans="1:7" ht="40.9" customHeight="1" x14ac:dyDescent="0.2">
      <c r="A31" s="157" t="s">
        <v>7</v>
      </c>
      <c r="B31" s="158" t="s">
        <v>142</v>
      </c>
      <c r="C31" s="159" t="s">
        <v>133</v>
      </c>
      <c r="D31" s="160"/>
      <c r="E31" s="159" t="s">
        <v>85</v>
      </c>
      <c r="F31" s="160">
        <v>30</v>
      </c>
      <c r="G31" s="161">
        <v>2</v>
      </c>
    </row>
    <row r="32" spans="1:7" ht="21.75" customHeight="1" x14ac:dyDescent="0.2">
      <c r="A32" s="157" t="s">
        <v>8</v>
      </c>
      <c r="B32" s="162" t="s">
        <v>141</v>
      </c>
      <c r="C32" s="159" t="s">
        <v>86</v>
      </c>
      <c r="D32" s="160"/>
      <c r="E32" s="159" t="s">
        <v>85</v>
      </c>
      <c r="F32" s="160">
        <v>15</v>
      </c>
      <c r="G32" s="161">
        <v>1</v>
      </c>
    </row>
    <row r="33" spans="1:8" ht="21.75" customHeight="1" x14ac:dyDescent="0.2">
      <c r="A33" s="157" t="s">
        <v>8</v>
      </c>
      <c r="B33" s="162" t="s">
        <v>141</v>
      </c>
      <c r="C33" s="159" t="s">
        <v>146</v>
      </c>
      <c r="D33" s="160"/>
      <c r="E33" s="159" t="s">
        <v>85</v>
      </c>
      <c r="F33" s="160">
        <v>15</v>
      </c>
      <c r="G33" s="161">
        <v>1</v>
      </c>
    </row>
    <row r="34" spans="1:8" ht="21.75" customHeight="1" x14ac:dyDescent="0.2">
      <c r="A34" s="157" t="s">
        <v>9</v>
      </c>
      <c r="B34" s="162" t="s">
        <v>109</v>
      </c>
      <c r="C34" s="159" t="s">
        <v>86</v>
      </c>
      <c r="D34" s="160" t="s">
        <v>87</v>
      </c>
      <c r="E34" s="159" t="s">
        <v>85</v>
      </c>
      <c r="F34" s="160">
        <v>15</v>
      </c>
      <c r="G34" s="161">
        <v>1</v>
      </c>
    </row>
    <row r="35" spans="1:8" ht="21.75" customHeight="1" x14ac:dyDescent="0.2">
      <c r="A35" s="157" t="s">
        <v>9</v>
      </c>
      <c r="B35" s="162" t="s">
        <v>109</v>
      </c>
      <c r="C35" s="159" t="s">
        <v>146</v>
      </c>
      <c r="D35" s="160"/>
      <c r="E35" s="159" t="s">
        <v>85</v>
      </c>
      <c r="F35" s="160">
        <v>30</v>
      </c>
      <c r="G35" s="161">
        <v>2</v>
      </c>
    </row>
    <row r="36" spans="1:8" ht="21.75" customHeight="1" x14ac:dyDescent="0.2">
      <c r="A36" s="157" t="s">
        <v>44</v>
      </c>
      <c r="B36" s="162" t="s">
        <v>139</v>
      </c>
      <c r="C36" s="163" t="s">
        <v>86</v>
      </c>
      <c r="D36" s="160"/>
      <c r="E36" s="159" t="s">
        <v>85</v>
      </c>
      <c r="F36" s="160">
        <v>15</v>
      </c>
      <c r="G36" s="161">
        <v>1</v>
      </c>
    </row>
    <row r="37" spans="1:8" ht="21.75" customHeight="1" x14ac:dyDescent="0.2">
      <c r="A37" s="157" t="s">
        <v>44</v>
      </c>
      <c r="B37" s="162" t="s">
        <v>139</v>
      </c>
      <c r="C37" s="163" t="s">
        <v>146</v>
      </c>
      <c r="D37" s="160"/>
      <c r="E37" s="159" t="s">
        <v>85</v>
      </c>
      <c r="F37" s="160">
        <v>15</v>
      </c>
      <c r="G37" s="161">
        <v>1</v>
      </c>
    </row>
    <row r="38" spans="1:8" ht="21.75" customHeight="1" x14ac:dyDescent="0.2">
      <c r="A38" s="157" t="s">
        <v>10</v>
      </c>
      <c r="B38" s="158" t="s">
        <v>112</v>
      </c>
      <c r="C38" s="159" t="s">
        <v>86</v>
      </c>
      <c r="D38" s="160"/>
      <c r="E38" s="159" t="s">
        <v>85</v>
      </c>
      <c r="F38" s="160">
        <v>15</v>
      </c>
      <c r="G38" s="161">
        <v>1</v>
      </c>
      <c r="H38" s="171"/>
    </row>
    <row r="39" spans="1:8" ht="21.75" customHeight="1" x14ac:dyDescent="0.2">
      <c r="A39" s="157" t="s">
        <v>10</v>
      </c>
      <c r="B39" s="158" t="s">
        <v>112</v>
      </c>
      <c r="C39" s="159" t="s">
        <v>146</v>
      </c>
      <c r="D39" s="160"/>
      <c r="E39" s="159" t="s">
        <v>85</v>
      </c>
      <c r="F39" s="160">
        <v>15</v>
      </c>
      <c r="G39" s="161">
        <v>1</v>
      </c>
      <c r="H39" s="171"/>
    </row>
    <row r="40" spans="1:8" ht="21.75" customHeight="1" x14ac:dyDescent="0.2">
      <c r="A40" s="157" t="s">
        <v>11</v>
      </c>
      <c r="B40" s="162" t="s">
        <v>136</v>
      </c>
      <c r="C40" s="163" t="s">
        <v>86</v>
      </c>
      <c r="D40" s="160" t="s">
        <v>87</v>
      </c>
      <c r="E40" s="159"/>
      <c r="F40" s="160">
        <v>15</v>
      </c>
      <c r="G40" s="161">
        <v>1</v>
      </c>
    </row>
    <row r="41" spans="1:8" ht="21.75" customHeight="1" x14ac:dyDescent="0.2">
      <c r="A41" s="157" t="s">
        <v>11</v>
      </c>
      <c r="B41" s="162" t="s">
        <v>136</v>
      </c>
      <c r="C41" s="163" t="s">
        <v>146</v>
      </c>
      <c r="D41" s="160"/>
      <c r="E41" s="159" t="s">
        <v>85</v>
      </c>
      <c r="F41" s="160">
        <v>30</v>
      </c>
      <c r="G41" s="161">
        <v>2</v>
      </c>
    </row>
    <row r="42" spans="1:8" ht="21.75" customHeight="1" x14ac:dyDescent="0.2">
      <c r="A42" s="157" t="s">
        <v>12</v>
      </c>
      <c r="B42" s="158" t="s">
        <v>102</v>
      </c>
      <c r="C42" s="159" t="s">
        <v>88</v>
      </c>
      <c r="D42" s="160"/>
      <c r="E42" s="159" t="s">
        <v>85</v>
      </c>
      <c r="F42" s="160" t="s">
        <v>154</v>
      </c>
      <c r="G42" s="161">
        <v>3</v>
      </c>
    </row>
    <row r="43" spans="1:8" ht="36.6" customHeight="1" x14ac:dyDescent="0.2">
      <c r="A43" s="157" t="s">
        <v>13</v>
      </c>
      <c r="B43" s="158" t="s">
        <v>156</v>
      </c>
      <c r="C43" s="163" t="s">
        <v>146</v>
      </c>
      <c r="D43" s="164"/>
      <c r="E43" s="159" t="s">
        <v>85</v>
      </c>
      <c r="F43" s="160">
        <v>45</v>
      </c>
      <c r="G43" s="161">
        <v>3</v>
      </c>
    </row>
    <row r="44" spans="1:8" ht="21.75" customHeight="1" x14ac:dyDescent="0.2">
      <c r="A44" s="157" t="s">
        <v>14</v>
      </c>
      <c r="B44" s="158" t="s">
        <v>77</v>
      </c>
      <c r="C44" s="159" t="s">
        <v>99</v>
      </c>
      <c r="D44" s="160"/>
      <c r="E44" s="159" t="s">
        <v>85</v>
      </c>
      <c r="F44" s="160">
        <v>30</v>
      </c>
      <c r="G44" s="161">
        <v>2</v>
      </c>
      <c r="H44" s="171"/>
    </row>
    <row r="45" spans="1:8" ht="21.75" customHeight="1" x14ac:dyDescent="0.2">
      <c r="A45" s="157"/>
      <c r="B45" s="588" t="s">
        <v>161</v>
      </c>
      <c r="C45" s="589"/>
      <c r="D45" s="589"/>
      <c r="E45" s="590"/>
      <c r="F45" s="172">
        <f>SUM(F27:F44)</f>
        <v>405</v>
      </c>
      <c r="G45" s="173">
        <f>SUM(G27:G44)</f>
        <v>30</v>
      </c>
    </row>
    <row r="46" spans="1:8" ht="30" customHeight="1" thickBot="1" x14ac:dyDescent="0.25">
      <c r="A46" s="157"/>
      <c r="B46" s="591" t="s">
        <v>90</v>
      </c>
      <c r="C46" s="592"/>
      <c r="D46" s="592"/>
      <c r="E46" s="592"/>
      <c r="F46" s="593"/>
      <c r="G46" s="290">
        <v>8</v>
      </c>
    </row>
    <row r="47" spans="1:8" ht="21.75" customHeight="1" thickBot="1" x14ac:dyDescent="0.25">
      <c r="A47" s="175"/>
      <c r="B47" s="528" t="s">
        <v>92</v>
      </c>
      <c r="C47" s="516"/>
      <c r="D47" s="516"/>
      <c r="E47" s="516"/>
      <c r="F47" s="516"/>
      <c r="G47" s="529"/>
    </row>
    <row r="48" spans="1:8" ht="21.75" customHeight="1" x14ac:dyDescent="0.2">
      <c r="A48" s="152" t="s">
        <v>79</v>
      </c>
      <c r="B48" s="176" t="s">
        <v>80</v>
      </c>
      <c r="C48" s="154" t="s">
        <v>81</v>
      </c>
      <c r="D48" s="518" t="s">
        <v>82</v>
      </c>
      <c r="E48" s="519"/>
      <c r="F48" s="177" t="s">
        <v>83</v>
      </c>
      <c r="G48" s="178" t="s">
        <v>84</v>
      </c>
    </row>
    <row r="49" spans="1:7" s="171" customFormat="1" ht="33" customHeight="1" x14ac:dyDescent="0.2">
      <c r="A49" s="157" t="s">
        <v>3</v>
      </c>
      <c r="B49" s="158" t="s">
        <v>101</v>
      </c>
      <c r="C49" s="159" t="s">
        <v>133</v>
      </c>
      <c r="D49" s="160" t="s">
        <v>87</v>
      </c>
      <c r="E49" s="159"/>
      <c r="F49" s="160">
        <v>30</v>
      </c>
      <c r="G49" s="161">
        <v>3</v>
      </c>
    </row>
    <row r="50" spans="1:7" ht="30" customHeight="1" x14ac:dyDescent="0.2">
      <c r="A50" s="157" t="s">
        <v>4</v>
      </c>
      <c r="B50" s="158" t="s">
        <v>128</v>
      </c>
      <c r="C50" s="159" t="s">
        <v>133</v>
      </c>
      <c r="D50" s="160" t="s">
        <v>87</v>
      </c>
      <c r="E50" s="159"/>
      <c r="F50" s="160">
        <v>30</v>
      </c>
      <c r="G50" s="161">
        <v>2</v>
      </c>
    </row>
    <row r="51" spans="1:7" ht="21.75" customHeight="1" x14ac:dyDescent="0.2">
      <c r="A51" s="157" t="s">
        <v>5</v>
      </c>
      <c r="B51" s="158" t="s">
        <v>122</v>
      </c>
      <c r="C51" s="159" t="s">
        <v>133</v>
      </c>
      <c r="D51" s="160"/>
      <c r="E51" s="160" t="s">
        <v>85</v>
      </c>
      <c r="F51" s="160">
        <v>15</v>
      </c>
      <c r="G51" s="161">
        <v>1</v>
      </c>
    </row>
    <row r="52" spans="1:7" ht="52.15" customHeight="1" x14ac:dyDescent="0.2">
      <c r="A52" s="157" t="s">
        <v>6</v>
      </c>
      <c r="B52" s="158" t="s">
        <v>137</v>
      </c>
      <c r="C52" s="159" t="s">
        <v>86</v>
      </c>
      <c r="D52" s="160" t="s">
        <v>87</v>
      </c>
      <c r="E52" s="159"/>
      <c r="F52" s="160">
        <v>15</v>
      </c>
      <c r="G52" s="161">
        <v>2</v>
      </c>
    </row>
    <row r="53" spans="1:7" ht="52.15" customHeight="1" x14ac:dyDescent="0.2">
      <c r="A53" s="157" t="s">
        <v>6</v>
      </c>
      <c r="B53" s="158" t="s">
        <v>137</v>
      </c>
      <c r="C53" s="159" t="s">
        <v>146</v>
      </c>
      <c r="D53" s="160"/>
      <c r="E53" s="159" t="s">
        <v>85</v>
      </c>
      <c r="F53" s="160">
        <v>15</v>
      </c>
      <c r="G53" s="161">
        <v>1</v>
      </c>
    </row>
    <row r="54" spans="1:7" ht="24.75" customHeight="1" x14ac:dyDescent="0.2">
      <c r="A54" s="157" t="s">
        <v>7</v>
      </c>
      <c r="B54" s="158" t="s">
        <v>142</v>
      </c>
      <c r="C54" s="159" t="s">
        <v>133</v>
      </c>
      <c r="D54" s="160"/>
      <c r="E54" s="159" t="s">
        <v>85</v>
      </c>
      <c r="F54" s="160">
        <v>30</v>
      </c>
      <c r="G54" s="161">
        <v>2</v>
      </c>
    </row>
    <row r="55" spans="1:7" ht="21.75" customHeight="1" x14ac:dyDescent="0.2">
      <c r="A55" s="157" t="s">
        <v>8</v>
      </c>
      <c r="B55" s="158" t="s">
        <v>102</v>
      </c>
      <c r="C55" s="159" t="s">
        <v>88</v>
      </c>
      <c r="D55" s="160"/>
      <c r="E55" s="160" t="s">
        <v>85</v>
      </c>
      <c r="F55" s="160" t="s">
        <v>155</v>
      </c>
      <c r="G55" s="161">
        <v>6</v>
      </c>
    </row>
    <row r="56" spans="1:7" ht="21.75" customHeight="1" x14ac:dyDescent="0.2">
      <c r="A56" s="157" t="s">
        <v>9</v>
      </c>
      <c r="B56" s="162" t="s">
        <v>115</v>
      </c>
      <c r="C56" s="159" t="s">
        <v>167</v>
      </c>
      <c r="D56" s="160"/>
      <c r="E56" s="160" t="s">
        <v>85</v>
      </c>
      <c r="F56" s="160">
        <v>30</v>
      </c>
      <c r="G56" s="161">
        <v>2</v>
      </c>
    </row>
    <row r="57" spans="1:7" ht="21.75" customHeight="1" x14ac:dyDescent="0.2">
      <c r="A57" s="157" t="s">
        <v>44</v>
      </c>
      <c r="B57" s="158" t="s">
        <v>130</v>
      </c>
      <c r="C57" s="159" t="s">
        <v>167</v>
      </c>
      <c r="D57" s="160"/>
      <c r="E57" s="160" t="s">
        <v>85</v>
      </c>
      <c r="F57" s="160">
        <v>30</v>
      </c>
      <c r="G57" s="161">
        <v>2</v>
      </c>
    </row>
    <row r="58" spans="1:7" ht="21.75" customHeight="1" x14ac:dyDescent="0.2">
      <c r="A58" s="157" t="s">
        <v>10</v>
      </c>
      <c r="B58" s="158" t="s">
        <v>150</v>
      </c>
      <c r="C58" s="159" t="s">
        <v>146</v>
      </c>
      <c r="D58" s="160" t="s">
        <v>87</v>
      </c>
      <c r="E58" s="160" t="s">
        <v>85</v>
      </c>
      <c r="F58" s="160">
        <v>30</v>
      </c>
      <c r="G58" s="161">
        <v>3</v>
      </c>
    </row>
    <row r="59" spans="1:7" ht="21.75" customHeight="1" x14ac:dyDescent="0.2">
      <c r="A59" s="157" t="s">
        <v>11</v>
      </c>
      <c r="B59" s="162" t="s">
        <v>138</v>
      </c>
      <c r="C59" s="163" t="s">
        <v>146</v>
      </c>
      <c r="D59" s="179"/>
      <c r="E59" s="159" t="s">
        <v>85</v>
      </c>
      <c r="F59" s="179">
        <v>30</v>
      </c>
      <c r="G59" s="180">
        <v>2</v>
      </c>
    </row>
    <row r="60" spans="1:7" ht="32.25" customHeight="1" x14ac:dyDescent="0.2">
      <c r="A60" s="157" t="s">
        <v>12</v>
      </c>
      <c r="B60" s="158" t="s">
        <v>144</v>
      </c>
      <c r="C60" s="163" t="s">
        <v>146</v>
      </c>
      <c r="D60" s="164"/>
      <c r="E60" s="159" t="s">
        <v>85</v>
      </c>
      <c r="F60" s="160">
        <v>30</v>
      </c>
      <c r="G60" s="161">
        <v>2</v>
      </c>
    </row>
    <row r="61" spans="1:7" ht="32.25" customHeight="1" x14ac:dyDescent="0.2">
      <c r="A61" s="157" t="s">
        <v>13</v>
      </c>
      <c r="B61" s="158" t="s">
        <v>77</v>
      </c>
      <c r="C61" s="163" t="s">
        <v>99</v>
      </c>
      <c r="D61" s="164"/>
      <c r="E61" s="159" t="s">
        <v>85</v>
      </c>
      <c r="F61" s="160">
        <v>30</v>
      </c>
      <c r="G61" s="161">
        <v>2</v>
      </c>
    </row>
    <row r="62" spans="1:7" ht="23.25" customHeight="1" x14ac:dyDescent="0.2">
      <c r="B62" s="393" t="s">
        <v>93</v>
      </c>
      <c r="C62" s="394"/>
      <c r="D62" s="394"/>
      <c r="E62" s="394"/>
      <c r="F62" s="181">
        <f>SUM(F49:F61)</f>
        <v>315</v>
      </c>
      <c r="G62" s="182">
        <f>SUM(G49:G61)</f>
        <v>30</v>
      </c>
    </row>
    <row r="63" spans="1:7" ht="21.75" customHeight="1" thickBot="1" x14ac:dyDescent="0.25">
      <c r="A63" s="157"/>
      <c r="B63" s="530" t="s">
        <v>90</v>
      </c>
      <c r="C63" s="531"/>
      <c r="D63" s="531"/>
      <c r="E63" s="531"/>
      <c r="F63" s="531"/>
      <c r="G63" s="289">
        <v>8</v>
      </c>
    </row>
    <row r="64" spans="1:7" ht="21.75" customHeight="1" thickBot="1" x14ac:dyDescent="0.25">
      <c r="A64" s="175"/>
      <c r="B64" s="515" t="s">
        <v>94</v>
      </c>
      <c r="C64" s="516"/>
      <c r="D64" s="516"/>
      <c r="E64" s="516"/>
      <c r="F64" s="516"/>
      <c r="G64" s="517"/>
    </row>
    <row r="65" spans="1:7" ht="21.75" customHeight="1" x14ac:dyDescent="0.2">
      <c r="A65" s="152" t="s">
        <v>79</v>
      </c>
      <c r="B65" s="176" t="s">
        <v>80</v>
      </c>
      <c r="C65" s="154" t="s">
        <v>81</v>
      </c>
      <c r="D65" s="518" t="s">
        <v>82</v>
      </c>
      <c r="E65" s="519"/>
      <c r="F65" s="177" t="s">
        <v>83</v>
      </c>
      <c r="G65" s="178" t="s">
        <v>84</v>
      </c>
    </row>
    <row r="66" spans="1:7" ht="36" customHeight="1" x14ac:dyDescent="0.2">
      <c r="A66" s="157" t="s">
        <v>3</v>
      </c>
      <c r="B66" s="158" t="s">
        <v>132</v>
      </c>
      <c r="C66" s="159" t="s">
        <v>86</v>
      </c>
      <c r="D66" s="160"/>
      <c r="E66" s="160" t="s">
        <v>85</v>
      </c>
      <c r="F66" s="160">
        <v>15</v>
      </c>
      <c r="G66" s="161">
        <v>1</v>
      </c>
    </row>
    <row r="67" spans="1:7" ht="21.75" customHeight="1" x14ac:dyDescent="0.2">
      <c r="A67" s="300" t="s">
        <v>4</v>
      </c>
      <c r="B67" s="301" t="s">
        <v>125</v>
      </c>
      <c r="C67" s="302" t="s">
        <v>86</v>
      </c>
      <c r="D67" s="303"/>
      <c r="E67" s="302" t="s">
        <v>85</v>
      </c>
      <c r="F67" s="303">
        <v>15</v>
      </c>
      <c r="G67" s="304">
        <v>1</v>
      </c>
    </row>
    <row r="68" spans="1:7" ht="21.75" customHeight="1" x14ac:dyDescent="0.2">
      <c r="A68" s="310" t="s">
        <v>4</v>
      </c>
      <c r="B68" s="311" t="s">
        <v>125</v>
      </c>
      <c r="C68" s="311" t="s">
        <v>146</v>
      </c>
      <c r="D68" s="312"/>
      <c r="E68" s="311" t="s">
        <v>85</v>
      </c>
      <c r="F68" s="312">
        <v>15</v>
      </c>
      <c r="G68" s="313">
        <v>1</v>
      </c>
    </row>
    <row r="69" spans="1:7" ht="21.75" customHeight="1" x14ac:dyDescent="0.2">
      <c r="A69" s="305" t="s">
        <v>5</v>
      </c>
      <c r="B69" s="306" t="s">
        <v>149</v>
      </c>
      <c r="C69" s="307" t="s">
        <v>86</v>
      </c>
      <c r="D69" s="308"/>
      <c r="E69" s="307" t="s">
        <v>85</v>
      </c>
      <c r="F69" s="308">
        <v>15</v>
      </c>
      <c r="G69" s="309">
        <v>1</v>
      </c>
    </row>
    <row r="70" spans="1:7" ht="21.75" customHeight="1" x14ac:dyDescent="0.2">
      <c r="A70" s="157" t="s">
        <v>5</v>
      </c>
      <c r="B70" s="158" t="s">
        <v>149</v>
      </c>
      <c r="C70" s="159" t="s">
        <v>146</v>
      </c>
      <c r="D70" s="160"/>
      <c r="E70" s="159" t="s">
        <v>85</v>
      </c>
      <c r="F70" s="160">
        <v>15</v>
      </c>
      <c r="G70" s="161">
        <v>1</v>
      </c>
    </row>
    <row r="71" spans="1:7" ht="21.75" customHeight="1" x14ac:dyDescent="0.2">
      <c r="A71" s="226" t="s">
        <v>6</v>
      </c>
      <c r="B71" s="158" t="s">
        <v>129</v>
      </c>
      <c r="C71" s="159" t="s">
        <v>167</v>
      </c>
      <c r="D71" s="160"/>
      <c r="E71" s="159" t="s">
        <v>85</v>
      </c>
      <c r="F71" s="160">
        <v>45</v>
      </c>
      <c r="G71" s="161">
        <v>3</v>
      </c>
    </row>
    <row r="72" spans="1:7" ht="21.75" customHeight="1" x14ac:dyDescent="0.2">
      <c r="A72" s="157" t="s">
        <v>7</v>
      </c>
      <c r="B72" s="162" t="s">
        <v>145</v>
      </c>
      <c r="C72" s="163" t="s">
        <v>167</v>
      </c>
      <c r="D72" s="160"/>
      <c r="E72" s="160" t="s">
        <v>85</v>
      </c>
      <c r="F72" s="179">
        <v>30</v>
      </c>
      <c r="G72" s="180">
        <v>2</v>
      </c>
    </row>
    <row r="73" spans="1:7" ht="21.75" customHeight="1" x14ac:dyDescent="0.2">
      <c r="A73" s="226" t="s">
        <v>8</v>
      </c>
      <c r="B73" s="162" t="s">
        <v>116</v>
      </c>
      <c r="C73" s="163" t="s">
        <v>146</v>
      </c>
      <c r="D73" s="160"/>
      <c r="E73" s="160" t="s">
        <v>85</v>
      </c>
      <c r="F73" s="179">
        <v>15</v>
      </c>
      <c r="G73" s="180">
        <v>2</v>
      </c>
    </row>
    <row r="74" spans="1:7" ht="21.75" customHeight="1" x14ac:dyDescent="0.2">
      <c r="A74" s="157" t="s">
        <v>9</v>
      </c>
      <c r="B74" s="162" t="s">
        <v>153</v>
      </c>
      <c r="C74" s="163" t="s">
        <v>146</v>
      </c>
      <c r="D74" s="160"/>
      <c r="E74" s="160" t="s">
        <v>85</v>
      </c>
      <c r="F74" s="179">
        <v>15</v>
      </c>
      <c r="G74" s="180">
        <v>1</v>
      </c>
    </row>
    <row r="75" spans="1:7" ht="21.75" customHeight="1" x14ac:dyDescent="0.2">
      <c r="A75" s="226" t="s">
        <v>44</v>
      </c>
      <c r="B75" s="162" t="s">
        <v>77</v>
      </c>
      <c r="C75" s="163" t="s">
        <v>99</v>
      </c>
      <c r="D75" s="160"/>
      <c r="E75" s="160" t="s">
        <v>85</v>
      </c>
      <c r="F75" s="179">
        <v>30</v>
      </c>
      <c r="G75" s="180">
        <v>2</v>
      </c>
    </row>
    <row r="76" spans="1:7" ht="32.25" customHeight="1" thickBot="1" x14ac:dyDescent="0.25">
      <c r="A76" s="157" t="s">
        <v>10</v>
      </c>
      <c r="B76" s="158" t="s">
        <v>43</v>
      </c>
      <c r="C76" s="296" t="s">
        <v>100</v>
      </c>
      <c r="D76" s="281"/>
      <c r="E76" s="282"/>
      <c r="F76" s="283"/>
      <c r="G76" s="284">
        <v>15</v>
      </c>
    </row>
    <row r="77" spans="1:7" ht="21.75" customHeight="1" thickBot="1" x14ac:dyDescent="0.25">
      <c r="A77" s="157"/>
      <c r="B77" s="389" t="s">
        <v>163</v>
      </c>
      <c r="C77" s="391"/>
      <c r="D77" s="391"/>
      <c r="E77" s="392"/>
      <c r="F77" s="279">
        <f>SUM(F66:F76)</f>
        <v>210</v>
      </c>
      <c r="G77" s="280">
        <f>SUM(G66:G76)</f>
        <v>30</v>
      </c>
    </row>
    <row r="78" spans="1:7" ht="15.75" customHeight="1" thickBot="1" x14ac:dyDescent="0.25">
      <c r="B78" s="585" t="s">
        <v>90</v>
      </c>
      <c r="C78" s="586"/>
      <c r="D78" s="586"/>
      <c r="E78" s="586"/>
      <c r="F78" s="587"/>
      <c r="G78" s="295">
        <v>0</v>
      </c>
    </row>
    <row r="79" spans="1:7" ht="15.75" customHeight="1" x14ac:dyDescent="0.2">
      <c r="A79" s="150"/>
      <c r="B79" s="150"/>
      <c r="C79" s="150"/>
      <c r="D79" s="150"/>
      <c r="E79" s="150"/>
      <c r="F79" s="150"/>
      <c r="G79" s="150"/>
    </row>
    <row r="80" spans="1:7" ht="15.75" customHeight="1" x14ac:dyDescent="0.2">
      <c r="A80" s="150"/>
      <c r="B80" s="150"/>
      <c r="C80" s="150"/>
      <c r="D80" s="150"/>
      <c r="E80" s="150"/>
      <c r="F80" s="150"/>
      <c r="G80" s="150"/>
    </row>
    <row r="81" s="150" customFormat="1" ht="30.75" customHeight="1" x14ac:dyDescent="0.2"/>
    <row r="82" s="150" customFormat="1" ht="21.75" customHeight="1" x14ac:dyDescent="0.2"/>
    <row r="83" s="150" customFormat="1" ht="21.75" customHeight="1" x14ac:dyDescent="0.2"/>
    <row r="84" s="150" customFormat="1" ht="21.75" customHeight="1" x14ac:dyDescent="0.2"/>
    <row r="85" s="150" customFormat="1" ht="21.75" customHeight="1" x14ac:dyDescent="0.2"/>
    <row r="86" s="150" customFormat="1" ht="21.75" customHeight="1" x14ac:dyDescent="0.2"/>
    <row r="87" s="150" customFormat="1" ht="21.75" customHeight="1" x14ac:dyDescent="0.2"/>
    <row r="88" s="150" customFormat="1" ht="21.75" customHeight="1" x14ac:dyDescent="0.2"/>
    <row r="89" s="150" customFormat="1" ht="21.75" customHeight="1" x14ac:dyDescent="0.2"/>
    <row r="90" s="150" customFormat="1" ht="21.75" customHeight="1" x14ac:dyDescent="0.2"/>
    <row r="91" s="150" customFormat="1" ht="21.75" customHeight="1" x14ac:dyDescent="0.2"/>
    <row r="92" s="150" customFormat="1" ht="21.75" customHeight="1" x14ac:dyDescent="0.2"/>
    <row r="93" s="150" customFormat="1" ht="21.75" customHeight="1" x14ac:dyDescent="0.2"/>
    <row r="94" s="150" customFormat="1" ht="21.75" customHeight="1" x14ac:dyDescent="0.2"/>
    <row r="95" s="150" customFormat="1" ht="21.75" customHeight="1" x14ac:dyDescent="0.2"/>
    <row r="96" s="150" customFormat="1" ht="21.75" customHeight="1" x14ac:dyDescent="0.2"/>
    <row r="97" spans="1:7" ht="37.5" customHeight="1" x14ac:dyDescent="0.2">
      <c r="A97" s="150"/>
      <c r="B97" s="150"/>
      <c r="C97" s="150"/>
      <c r="D97" s="150"/>
      <c r="E97" s="150"/>
      <c r="F97" s="150"/>
      <c r="G97" s="150"/>
    </row>
    <row r="98" spans="1:7" ht="21.75" customHeight="1" x14ac:dyDescent="0.2">
      <c r="A98" s="150"/>
      <c r="B98" s="150"/>
      <c r="C98" s="150"/>
      <c r="D98" s="150"/>
      <c r="E98" s="150"/>
      <c r="F98" s="150"/>
      <c r="G98" s="150"/>
    </row>
    <row r="99" spans="1:7" ht="21.75" customHeight="1" x14ac:dyDescent="0.2">
      <c r="A99" s="150"/>
      <c r="B99" s="150"/>
      <c r="C99" s="150"/>
      <c r="D99" s="150"/>
      <c r="E99" s="150"/>
      <c r="F99" s="150"/>
      <c r="G99" s="150"/>
    </row>
    <row r="100" spans="1:7" ht="15.75" customHeight="1" x14ac:dyDescent="0.2">
      <c r="A100" s="150"/>
      <c r="B100" s="150"/>
      <c r="C100" s="150"/>
      <c r="D100" s="150"/>
      <c r="E100" s="150"/>
      <c r="F100" s="150"/>
      <c r="G100" s="150"/>
    </row>
    <row r="101" spans="1:7" ht="15.75" customHeight="1" x14ac:dyDescent="0.2">
      <c r="A101" s="150"/>
      <c r="B101" s="150"/>
      <c r="C101" s="150"/>
      <c r="D101" s="150"/>
      <c r="E101" s="150"/>
      <c r="F101" s="150"/>
      <c r="G101" s="150"/>
    </row>
    <row r="102" spans="1:7" ht="26.25" customHeight="1" x14ac:dyDescent="0.2">
      <c r="A102" s="150"/>
      <c r="B102" s="150"/>
      <c r="C102" s="150"/>
      <c r="D102" s="150"/>
      <c r="E102" s="150"/>
      <c r="F102" s="150"/>
      <c r="G102" s="150"/>
    </row>
    <row r="103" spans="1:7" ht="21.75" customHeight="1" x14ac:dyDescent="0.2">
      <c r="A103" s="150"/>
      <c r="B103" s="150"/>
      <c r="C103" s="150"/>
      <c r="D103" s="150"/>
      <c r="E103" s="150"/>
      <c r="F103" s="150"/>
      <c r="G103" s="150"/>
    </row>
    <row r="104" spans="1:7" ht="21.75" customHeight="1" x14ac:dyDescent="0.2">
      <c r="A104" s="150"/>
      <c r="B104" s="150"/>
      <c r="C104" s="150"/>
      <c r="D104" s="150"/>
      <c r="E104" s="150"/>
      <c r="F104" s="150"/>
      <c r="G104" s="150"/>
    </row>
    <row r="105" spans="1:7" ht="21.75" customHeight="1" x14ac:dyDescent="0.2">
      <c r="A105" s="150"/>
      <c r="B105" s="150"/>
      <c r="C105" s="150"/>
      <c r="D105" s="150"/>
      <c r="E105" s="150"/>
      <c r="F105" s="150"/>
      <c r="G105" s="150"/>
    </row>
    <row r="106" spans="1:7" ht="21.75" customHeight="1" x14ac:dyDescent="0.2">
      <c r="A106" s="150"/>
      <c r="B106" s="150"/>
      <c r="C106" s="150"/>
      <c r="D106" s="150"/>
      <c r="E106" s="150"/>
      <c r="F106" s="150"/>
      <c r="G106" s="150"/>
    </row>
    <row r="107" spans="1:7" ht="21.75" customHeight="1" x14ac:dyDescent="0.2">
      <c r="A107" s="150"/>
      <c r="B107" s="150"/>
      <c r="C107" s="150"/>
      <c r="D107" s="150"/>
      <c r="E107" s="150"/>
      <c r="F107" s="150"/>
      <c r="G107" s="150"/>
    </row>
    <row r="108" spans="1:7" ht="21.75" customHeight="1" x14ac:dyDescent="0.2">
      <c r="A108" s="150"/>
      <c r="B108" s="150"/>
      <c r="C108" s="150"/>
      <c r="D108" s="150"/>
      <c r="E108" s="150"/>
      <c r="F108" s="150"/>
      <c r="G108" s="150"/>
    </row>
    <row r="109" spans="1:7" ht="21.75" customHeight="1" x14ac:dyDescent="0.2">
      <c r="A109" s="150"/>
      <c r="B109" s="150"/>
      <c r="C109" s="150"/>
      <c r="D109" s="150"/>
      <c r="E109" s="150"/>
      <c r="F109" s="150"/>
      <c r="G109" s="150"/>
    </row>
    <row r="110" spans="1:7" ht="21.75" customHeight="1" x14ac:dyDescent="0.2">
      <c r="A110" s="150"/>
      <c r="B110" s="150"/>
      <c r="C110" s="150"/>
      <c r="D110" s="150"/>
      <c r="E110" s="150"/>
      <c r="F110" s="150"/>
      <c r="G110" s="150"/>
    </row>
    <row r="111" spans="1:7" ht="21.75" customHeight="1" x14ac:dyDescent="0.2">
      <c r="A111" s="150"/>
      <c r="B111" s="150"/>
      <c r="C111" s="150"/>
      <c r="D111" s="150"/>
      <c r="E111" s="150"/>
      <c r="F111" s="150"/>
      <c r="G111" s="150"/>
    </row>
    <row r="112" spans="1:7" ht="21.75" customHeight="1" x14ac:dyDescent="0.2"/>
    <row r="113" ht="21.75" customHeight="1" x14ac:dyDescent="0.2"/>
    <row r="114" ht="21.75" customHeight="1" x14ac:dyDescent="0.2"/>
    <row r="115" ht="21.75" customHeight="1" x14ac:dyDescent="0.2"/>
    <row r="116" ht="21.75" customHeight="1" x14ac:dyDescent="0.2"/>
    <row r="117" ht="21.75" customHeight="1" x14ac:dyDescent="0.2"/>
    <row r="118" ht="14.25" customHeight="1" x14ac:dyDescent="0.2"/>
    <row r="119" ht="15.75" customHeight="1" x14ac:dyDescent="0.2"/>
    <row r="120" ht="17.25" customHeight="1" x14ac:dyDescent="0.2"/>
  </sheetData>
  <mergeCells count="16">
    <mergeCell ref="B2:G2"/>
    <mergeCell ref="D3:E3"/>
    <mergeCell ref="B23:E23"/>
    <mergeCell ref="B24:F24"/>
    <mergeCell ref="B25:G25"/>
    <mergeCell ref="D26:E26"/>
    <mergeCell ref="B64:G64"/>
    <mergeCell ref="D65:E65"/>
    <mergeCell ref="B77:E77"/>
    <mergeCell ref="B78:F78"/>
    <mergeCell ref="B45:E45"/>
    <mergeCell ref="B46:F46"/>
    <mergeCell ref="B47:G47"/>
    <mergeCell ref="D48:E48"/>
    <mergeCell ref="B62:E62"/>
    <mergeCell ref="B63:F63"/>
  </mergeCells>
  <pageMargins left="0.47244094488188981" right="0" top="0.19685039370078741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34765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16</vt:i4>
      </vt:variant>
    </vt:vector>
  </HeadingPairs>
  <TitlesOfParts>
    <vt:vector size="21" baseType="lpstr">
      <vt:lpstr>Nauczanie inkluzywne- pion (2)</vt:lpstr>
      <vt:lpstr>Nauczanie Inkluzywne</vt:lpstr>
      <vt:lpstr>Nauczanie inkluzywne- pion</vt:lpstr>
      <vt:lpstr>Cyfrowy Nauczyciel</vt:lpstr>
      <vt:lpstr>Cyfrowy nauczyciel - pion</vt:lpstr>
      <vt:lpstr>'Cyfrowy Nauczyciel'!__xlnm_Print_Area</vt:lpstr>
      <vt:lpstr>'Nauczanie Inkluzywne'!__xlnm_Print_Area</vt:lpstr>
      <vt:lpstr>'Cyfrowy Nauczyciel'!__xlnm_Print_Titles</vt:lpstr>
      <vt:lpstr>'Nauczanie Inkluzywne'!__xlnm_Print_Titles</vt:lpstr>
      <vt:lpstr>'Cyfrowy Nauczyciel'!Print_Titles_0</vt:lpstr>
      <vt:lpstr>'Nauczanie Inkluzywne'!Print_Titles_0</vt:lpstr>
      <vt:lpstr>'Cyfrowy Nauczyciel'!Print_Titles_0_0</vt:lpstr>
      <vt:lpstr>'Nauczanie Inkluzywne'!Print_Titles_0_0</vt:lpstr>
      <vt:lpstr>'Cyfrowy Nauczyciel'!Print_Titles_0_0_0</vt:lpstr>
      <vt:lpstr>'Nauczanie Inkluzywne'!Print_Titles_0_0_0</vt:lpstr>
      <vt:lpstr>'Cyfrowy Nauczyciel'!Print_Titles_0_0_0_0</vt:lpstr>
      <vt:lpstr>'Nauczanie Inkluzywne'!Print_Titles_0_0_0_0</vt:lpstr>
      <vt:lpstr>'Cyfrowy Nauczyciel'!Print_Titles_0_0_0_0_0</vt:lpstr>
      <vt:lpstr>'Nauczanie Inkluzywne'!Print_Titles_0_0_0_0_0</vt:lpstr>
      <vt:lpstr>'Cyfrowy Nauczyciel'!Tytuły_wydruku</vt:lpstr>
      <vt:lpstr>'Nauczanie Inkluzywne'!Tytuły_wydruku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</dc:creator>
  <cp:lastModifiedBy>Agnieszka Popek</cp:lastModifiedBy>
  <cp:revision>59</cp:revision>
  <cp:lastPrinted>2024-02-26T11:48:52Z</cp:lastPrinted>
  <dcterms:created xsi:type="dcterms:W3CDTF">2019-01-02T14:32:19Z</dcterms:created>
  <dcterms:modified xsi:type="dcterms:W3CDTF">2024-03-18T13:45:48Z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