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9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63" i="1"/>
  <c r="E162" i="1"/>
  <c r="E161" i="1"/>
  <c r="E160" i="1"/>
  <c r="E159" i="1"/>
  <c r="E158" i="1"/>
  <c r="E157" i="1"/>
  <c r="E154" i="1"/>
  <c r="E153" i="1"/>
  <c r="E145" i="1"/>
  <c r="E144" i="1"/>
  <c r="E143" i="1"/>
  <c r="E142" i="1"/>
  <c r="E141" i="1"/>
  <c r="E140" i="1"/>
  <c r="E139" i="1"/>
  <c r="E126" i="1"/>
  <c r="E125" i="1"/>
  <c r="E124" i="1"/>
  <c r="E123" i="1"/>
  <c r="E122" i="1"/>
  <c r="E121" i="1"/>
  <c r="E120" i="1"/>
  <c r="E119" i="1"/>
  <c r="E107" i="1"/>
  <c r="E106" i="1"/>
  <c r="E105" i="1"/>
  <c r="E104" i="1"/>
  <c r="E103" i="1"/>
  <c r="E102" i="1"/>
  <c r="E101" i="1"/>
  <c r="E89" i="1"/>
  <c r="E88" i="1"/>
  <c r="E87" i="1"/>
  <c r="E86" i="1"/>
  <c r="E85" i="1"/>
  <c r="E84" i="1"/>
  <c r="E83" i="1"/>
  <c r="E90" i="1"/>
  <c r="E91" i="1" s="1"/>
  <c r="E70" i="1"/>
  <c r="E69" i="1"/>
  <c r="E68" i="1"/>
  <c r="E67" i="1"/>
  <c r="E66" i="1"/>
  <c r="E65" i="1"/>
  <c r="E64" i="1"/>
  <c r="E51" i="1"/>
  <c r="E50" i="1"/>
  <c r="E49" i="1"/>
  <c r="E48" i="1"/>
  <c r="E47" i="1"/>
  <c r="E46" i="1"/>
  <c r="E45" i="1"/>
  <c r="E44" i="1"/>
  <c r="F145" i="1"/>
  <c r="G145" i="1" s="1"/>
  <c r="F142" i="1"/>
  <c r="G142" i="1" s="1"/>
  <c r="F141" i="1"/>
  <c r="G141" i="1" s="1"/>
  <c r="E146" i="1"/>
  <c r="E147" i="1" s="1"/>
  <c r="F125" i="1"/>
  <c r="G125" i="1" s="1"/>
  <c r="F122" i="1"/>
  <c r="G122" i="1" s="1"/>
  <c r="F121" i="1"/>
  <c r="G121" i="1" s="1"/>
  <c r="E127" i="1"/>
  <c r="F89" i="1"/>
  <c r="G89" i="1" s="1"/>
  <c r="F86" i="1"/>
  <c r="G86" i="1" s="1"/>
  <c r="F85" i="1"/>
  <c r="G85" i="1" s="1"/>
  <c r="F70" i="1"/>
  <c r="G70" i="1"/>
  <c r="F69" i="1"/>
  <c r="G69" i="1" s="1"/>
  <c r="F68" i="1"/>
  <c r="G68" i="1" s="1"/>
  <c r="F67" i="1"/>
  <c r="F66" i="1"/>
  <c r="G66" i="1"/>
  <c r="E71" i="1"/>
  <c r="E72" i="1" s="1"/>
  <c r="F64" i="1"/>
  <c r="G64" i="1" s="1"/>
  <c r="E31" i="1"/>
  <c r="E30" i="1"/>
  <c r="E29" i="1"/>
  <c r="E28" i="1"/>
  <c r="F28" i="1" s="1"/>
  <c r="G28" i="1" s="1"/>
  <c r="E27" i="1"/>
  <c r="E26" i="1"/>
  <c r="E25" i="1"/>
  <c r="F25" i="1"/>
  <c r="G25" i="1" s="1"/>
  <c r="F31" i="1"/>
  <c r="G31" i="1" s="1"/>
  <c r="F27" i="1"/>
  <c r="G27" i="1" s="1"/>
  <c r="F49" i="1"/>
  <c r="G49" i="1" s="1"/>
  <c r="F46" i="1"/>
  <c r="G46" i="1" s="1"/>
  <c r="F45" i="1"/>
  <c r="G45" i="1" s="1"/>
  <c r="F162" i="1"/>
  <c r="G162" i="1"/>
  <c r="F160" i="1"/>
  <c r="G160" i="1"/>
  <c r="F159" i="1"/>
  <c r="G159" i="1" s="1"/>
  <c r="F108" i="1"/>
  <c r="G108" i="1"/>
  <c r="E108" i="1"/>
  <c r="F107" i="1"/>
  <c r="G107" i="1"/>
  <c r="F104" i="1"/>
  <c r="G104" i="1" s="1"/>
  <c r="F106" i="1"/>
  <c r="G106" i="1" s="1"/>
  <c r="F105" i="1"/>
  <c r="G105" i="1" s="1"/>
  <c r="F103" i="1"/>
  <c r="G103" i="1" s="1"/>
  <c r="F102" i="1"/>
  <c r="G102" i="1" s="1"/>
  <c r="F101" i="1"/>
  <c r="G101" i="1" s="1"/>
  <c r="E155" i="1"/>
  <c r="F154" i="1"/>
  <c r="G154" i="1" s="1"/>
  <c r="F153" i="1"/>
  <c r="F155" i="1" s="1"/>
  <c r="E99" i="1"/>
  <c r="E98" i="1"/>
  <c r="F98" i="1" s="1"/>
  <c r="G98" i="1" s="1"/>
  <c r="F97" i="1"/>
  <c r="F99" i="1" s="1"/>
  <c r="E97" i="1"/>
  <c r="E41" i="1"/>
  <c r="E40" i="1"/>
  <c r="F42" i="1"/>
  <c r="G42" i="1"/>
  <c r="E42" i="1"/>
  <c r="F40" i="1"/>
  <c r="G40" i="1" s="1"/>
  <c r="E136" i="1"/>
  <c r="F136" i="1" s="1"/>
  <c r="G136" i="1" s="1"/>
  <c r="F135" i="1"/>
  <c r="G135" i="1" s="1"/>
  <c r="E135" i="1"/>
  <c r="E134" i="1"/>
  <c r="E116" i="1"/>
  <c r="F116" i="1" s="1"/>
  <c r="E115" i="1"/>
  <c r="E114" i="1"/>
  <c r="E117" i="1" s="1"/>
  <c r="E80" i="1"/>
  <c r="F80" i="1" s="1"/>
  <c r="G80" i="1" s="1"/>
  <c r="F79" i="1"/>
  <c r="G79" i="1" s="1"/>
  <c r="E79" i="1"/>
  <c r="E78" i="1"/>
  <c r="E61" i="1"/>
  <c r="F61" i="1" s="1"/>
  <c r="G61" i="1" s="1"/>
  <c r="F60" i="1"/>
  <c r="G60" i="1" s="1"/>
  <c r="E60" i="1"/>
  <c r="E59" i="1"/>
  <c r="F23" i="1"/>
  <c r="G23" i="1"/>
  <c r="E23" i="1"/>
  <c r="G22" i="1"/>
  <c r="G21" i="1"/>
  <c r="G20" i="1"/>
  <c r="F22" i="1"/>
  <c r="F21" i="1"/>
  <c r="F20" i="1"/>
  <c r="E22" i="1"/>
  <c r="E21" i="1"/>
  <c r="E20" i="1"/>
  <c r="F158" i="1" l="1"/>
  <c r="G158" i="1" s="1"/>
  <c r="F140" i="1"/>
  <c r="F144" i="1"/>
  <c r="G144" i="1" s="1"/>
  <c r="F139" i="1"/>
  <c r="G139" i="1" s="1"/>
  <c r="F143" i="1"/>
  <c r="G143" i="1" s="1"/>
  <c r="G124" i="1"/>
  <c r="G119" i="1"/>
  <c r="F120" i="1"/>
  <c r="F124" i="1"/>
  <c r="F119" i="1"/>
  <c r="F123" i="1"/>
  <c r="G123" i="1" s="1"/>
  <c r="F84" i="1"/>
  <c r="F88" i="1"/>
  <c r="G88" i="1" s="1"/>
  <c r="F83" i="1"/>
  <c r="G83" i="1" s="1"/>
  <c r="F87" i="1"/>
  <c r="G87" i="1" s="1"/>
  <c r="G67" i="1"/>
  <c r="F65" i="1"/>
  <c r="F29" i="1"/>
  <c r="G29" i="1" s="1"/>
  <c r="G26" i="1"/>
  <c r="E32" i="1"/>
  <c r="E33" i="1" s="1"/>
  <c r="F26" i="1"/>
  <c r="F30" i="1"/>
  <c r="G30" i="1" s="1"/>
  <c r="F44" i="1"/>
  <c r="F48" i="1"/>
  <c r="G48" i="1" s="1"/>
  <c r="F47" i="1"/>
  <c r="G47" i="1" s="1"/>
  <c r="F157" i="1"/>
  <c r="F161" i="1"/>
  <c r="G161" i="1" s="1"/>
  <c r="G153" i="1"/>
  <c r="G155" i="1" s="1"/>
  <c r="G97" i="1"/>
  <c r="G99" i="1" s="1"/>
  <c r="F41" i="1"/>
  <c r="G41" i="1" s="1"/>
  <c r="F134" i="1"/>
  <c r="F137" i="1" s="1"/>
  <c r="E137" i="1"/>
  <c r="F115" i="1"/>
  <c r="G115" i="1" s="1"/>
  <c r="G116" i="1"/>
  <c r="F114" i="1"/>
  <c r="F78" i="1"/>
  <c r="F81" i="1" s="1"/>
  <c r="E81" i="1"/>
  <c r="F59" i="1"/>
  <c r="F62" i="1" s="1"/>
  <c r="E62" i="1"/>
  <c r="F146" i="1" l="1"/>
  <c r="F147" i="1" s="1"/>
  <c r="G140" i="1"/>
  <c r="G146" i="1" s="1"/>
  <c r="G147" i="1" s="1"/>
  <c r="F126" i="1"/>
  <c r="F127" i="1" s="1"/>
  <c r="G120" i="1"/>
  <c r="G126" i="1" s="1"/>
  <c r="G127" i="1" s="1"/>
  <c r="F90" i="1"/>
  <c r="F91" i="1" s="1"/>
  <c r="G84" i="1"/>
  <c r="G90" i="1" s="1"/>
  <c r="G91" i="1" s="1"/>
  <c r="F71" i="1"/>
  <c r="F72" i="1" s="1"/>
  <c r="G65" i="1"/>
  <c r="G71" i="1" s="1"/>
  <c r="G72" i="1" s="1"/>
  <c r="F32" i="1"/>
  <c r="F33" i="1" s="1"/>
  <c r="G32" i="1"/>
  <c r="G33" i="1" s="1"/>
  <c r="F50" i="1"/>
  <c r="F51" i="1" s="1"/>
  <c r="G44" i="1"/>
  <c r="G50" i="1" s="1"/>
  <c r="G51" i="1" s="1"/>
  <c r="F163" i="1"/>
  <c r="F164" i="1" s="1"/>
  <c r="G157" i="1"/>
  <c r="G163" i="1" s="1"/>
  <c r="G164" i="1" s="1"/>
  <c r="G134" i="1"/>
  <c r="G137" i="1" s="1"/>
  <c r="F117" i="1"/>
  <c r="G114" i="1"/>
  <c r="G117" i="1" s="1"/>
  <c r="G78" i="1"/>
  <c r="G81" i="1" s="1"/>
  <c r="G59" i="1"/>
  <c r="G62" i="1" s="1"/>
</calcChain>
</file>

<file path=xl/sharedStrings.xml><?xml version="1.0" encoding="utf-8"?>
<sst xmlns="http://schemas.openxmlformats.org/spreadsheetml/2006/main" count="283" uniqueCount="65">
  <si>
    <t>…………………………………..</t>
  </si>
  <si>
    <t xml:space="preserve">                                                       </t>
  </si>
  <si>
    <t xml:space="preserve">     </t>
  </si>
  <si>
    <t xml:space="preserve">                                                    </t>
  </si>
  <si>
    <t>FORMULARZ CENOWY</t>
  </si>
  <si>
    <t>Zestawienie cenowe dla oferowanego przedmiotu zamówienia:</t>
  </si>
  <si>
    <t>1. Obiekt przy ul. Lwóweckiej 18 (licznik nr 1254218  – grupa taryfowa C22a)</t>
  </si>
  <si>
    <t>1.Opis</t>
  </si>
  <si>
    <t>3.Jednostka miary</t>
  </si>
  <si>
    <t>4.Cena jednostkowa netto w zł</t>
  </si>
  <si>
    <t>6.Stawka …..% VAT w zł</t>
  </si>
  <si>
    <t xml:space="preserve">SPRZEDAŻ ENERGII ELEKTRYCZNEJ </t>
  </si>
  <si>
    <t>kWh</t>
  </si>
  <si>
    <t>m-ce</t>
  </si>
  <si>
    <t>Razem sprzedaż energii elektrycznej</t>
  </si>
  <si>
    <t xml:space="preserve">DYSTRYBUCJA ENERGII ELEKTRYCZNEJ </t>
  </si>
  <si>
    <t>Razem dystrybucja energii elektrycznej</t>
  </si>
  <si>
    <t>*RAZEM SPRZEDAŻ I DYSTRYBUCJA ENERGII ELEKTRYCZNEJ</t>
  </si>
  <si>
    <t>2. Obiekt przy ul. Zamojskiego 7 (licznik nr 11521965 – grupa taryfowa C21)</t>
  </si>
  <si>
    <t>3. Obiekt przy ul. Kadetów 1 (licznik nr 11521965 – grupa taryfowa G12)</t>
  </si>
  <si>
    <t>4. Obiekt przy ul. Kadetów 1 (licznik nr 71604766 – grupa taryfowa G12)</t>
  </si>
  <si>
    <t>5. Obiekt przy ul. Kadetów 1 (licznik nr 2889462 – grupa taryfowa C11)</t>
  </si>
  <si>
    <t>6. Obiekt przy ul. Kadetów 3 (licznik nr 11999949 – grupa taryfowa G12)</t>
  </si>
  <si>
    <t xml:space="preserve">7. Obiekt przy ul. Kadetów 3  (licznik nr 9641252 – grupa taryfowa G12) </t>
  </si>
  <si>
    <t>8. Obiekt przy ul. Kadetów 3 (licznik nr 13567295  - grupa taryfowa G11)</t>
  </si>
  <si>
    <t>*Wyliczoną łączną wartość poszczególnych obiektów należy przenieść do formularza oferty.</t>
  </si>
  <si>
    <t>…………………. …………………….                                      ....................................................</t>
  </si>
  <si>
    <t>7.Wartość brutto w zł (kolumna 5+6)</t>
  </si>
  <si>
    <t>2. Prognozowana ilość w okresie 24 miesięcy</t>
  </si>
  <si>
    <t>10. Stawka opłaty OZE [zł/MWh]</t>
  </si>
  <si>
    <t>MWh</t>
  </si>
  <si>
    <t>1. Energia elektryczna szczytowa [zł/kWh]</t>
  </si>
  <si>
    <t>2. Energia elektryczna pozaszczytowa [zł/kWh]</t>
  </si>
  <si>
    <t>3. Opłata  handlowa [zł/mc]</t>
  </si>
  <si>
    <t>1. Energia elektryczna całodobowa [zł/kWh]</t>
  </si>
  <si>
    <t>2. Opłata handlowa [zł/mc]</t>
  </si>
  <si>
    <r>
      <t xml:space="preserve">  </t>
    </r>
    <r>
      <rPr>
        <sz val="10"/>
        <color theme="1"/>
        <rFont val="Times New Roman"/>
        <family val="1"/>
        <charset val="238"/>
      </rPr>
      <t xml:space="preserve">                /miejscowość, data/                                                                                /podpis upełnomocnion(ych)ego </t>
    </r>
  </si>
  <si>
    <t>4. Składnik  stały stawki sieciowej [zł/kW/mc]</t>
  </si>
  <si>
    <t>5.Stawka opłaty przejściowej [zł/kW/mc]</t>
  </si>
  <si>
    <t>6.Stawka jakościowa [zł/kWh]</t>
  </si>
  <si>
    <t>7.Składnik zmienny stawki sieciowej (szczyt) [zł/kWh]</t>
  </si>
  <si>
    <t>8.Składnik zmienny stawki sieciowej (pozaszczyt) [zł/kWh]</t>
  </si>
  <si>
    <t>9.Stawka opłaty abonamentowej [zł/mc]</t>
  </si>
  <si>
    <t>3. Składnik  stały stawki sieciowej [zł/kW/mc]</t>
  </si>
  <si>
    <t>4.Stawka opłaty przejściowej [zł/kW/mc]</t>
  </si>
  <si>
    <t>5.Stawka jakościowa [zł/kWh]</t>
  </si>
  <si>
    <t>6.Składnik zmienny stawki sieciowej (całodobowa) [zł/kWh]</t>
  </si>
  <si>
    <t>7.Stawka opłaty abonamentowej [zł/mc]</t>
  </si>
  <si>
    <t>8. Stawka opłaty OZE [zł/MWh]</t>
  </si>
  <si>
    <r>
      <t xml:space="preserve">            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38"/>
      </rPr>
      <t>Załącznik nr 1</t>
    </r>
    <r>
      <rPr>
        <sz val="12"/>
        <color theme="1"/>
        <rFont val="Times New Roman"/>
        <family val="1"/>
        <charset val="238"/>
      </rPr>
      <t xml:space="preserve">   </t>
    </r>
  </si>
  <si>
    <t xml:space="preserve">                                                                                                                       do  formularza oferty</t>
  </si>
  <si>
    <r>
      <t xml:space="preserve">      </t>
    </r>
    <r>
      <rPr>
        <sz val="10"/>
        <color theme="1"/>
        <rFont val="Times New Roman"/>
        <family val="1"/>
        <charset val="238"/>
      </rPr>
      <t xml:space="preserve"> /pieczęć firmowa Wykonawcy/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</t>
    </r>
  </si>
  <si>
    <t>24 m-ce</t>
  </si>
  <si>
    <t>170 kW</t>
  </si>
  <si>
    <t>26 kW</t>
  </si>
  <si>
    <t>21 kW</t>
  </si>
  <si>
    <t>10 kW</t>
  </si>
  <si>
    <t>13 kW</t>
  </si>
  <si>
    <t>23 kW</t>
  </si>
  <si>
    <t>Część nr 1 zamówienia</t>
  </si>
  <si>
    <t>Część nr 2 zamówienia</t>
  </si>
  <si>
    <t>Część nr 3 zamówienia</t>
  </si>
  <si>
    <t>4. Składnik  stały stawki sieciowej [zł/mc]</t>
  </si>
  <si>
    <t>5.Stawka opłaty przejściowej [zł/mc]</t>
  </si>
  <si>
    <t xml:space="preserve">5.Wartość netto    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</si>
</sst>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0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sz val="10"/>
      <color theme="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0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topLeftCell="A148" workbookViewId="0">
      <selection activeCell="A157" sqref="A157:A158"/>
    </sheetView>
  </sheetViews>
  <sheetFormatPr defaultColWidth="39.42578125" defaultRowHeight="15" x14ac:dyDescent="0.25"/>
  <cols>
    <col min="1" max="1" width="45.140625" style="13" customWidth="1"/>
    <col min="2" max="2" width="19.7109375" style="9" customWidth="1"/>
    <col min="3" max="3" width="11.5703125" style="9" customWidth="1"/>
    <col min="4" max="4" width="10.85546875" style="10" customWidth="1"/>
    <col min="5" max="5" width="15.28515625" style="15" customWidth="1"/>
    <col min="6" max="6" width="10" style="15" customWidth="1"/>
    <col min="7" max="7" width="15.28515625" style="15" customWidth="1"/>
    <col min="8" max="16384" width="39.42578125" style="9"/>
  </cols>
  <sheetData>
    <row r="1" spans="1:7" ht="15.75" x14ac:dyDescent="0.25">
      <c r="A1" s="30" t="s">
        <v>49</v>
      </c>
      <c r="B1" s="30"/>
      <c r="C1" s="30"/>
      <c r="D1" s="30"/>
      <c r="E1" s="30"/>
      <c r="F1" s="30"/>
      <c r="G1" s="30"/>
    </row>
    <row r="2" spans="1:7" ht="15.75" x14ac:dyDescent="0.25">
      <c r="A2" s="30" t="s">
        <v>50</v>
      </c>
      <c r="B2" s="30"/>
      <c r="C2" s="30"/>
      <c r="D2" s="30"/>
      <c r="E2" s="30"/>
      <c r="F2" s="30"/>
      <c r="G2" s="30"/>
    </row>
    <row r="3" spans="1:7" ht="15.75" x14ac:dyDescent="0.25">
      <c r="A3" s="7"/>
      <c r="G3" s="9"/>
    </row>
    <row r="4" spans="1:7" ht="15.75" x14ac:dyDescent="0.25">
      <c r="A4" s="7"/>
    </row>
    <row r="5" spans="1:7" ht="15.75" x14ac:dyDescent="0.25">
      <c r="A5" s="7" t="s">
        <v>0</v>
      </c>
      <c r="B5" s="4" t="s">
        <v>1</v>
      </c>
    </row>
    <row r="6" spans="1:7" ht="15.75" x14ac:dyDescent="0.25">
      <c r="A6" s="7" t="s">
        <v>51</v>
      </c>
    </row>
    <row r="7" spans="1:7" ht="15.75" x14ac:dyDescent="0.25">
      <c r="A7" s="8" t="s">
        <v>2</v>
      </c>
      <c r="B7" s="4" t="s">
        <v>3</v>
      </c>
    </row>
    <row r="8" spans="1:7" ht="15.75" x14ac:dyDescent="0.25">
      <c r="A8" s="7"/>
    </row>
    <row r="9" spans="1:7" ht="15.75" x14ac:dyDescent="0.25">
      <c r="A9" s="7" t="s">
        <v>4</v>
      </c>
    </row>
    <row r="10" spans="1:7" ht="15.75" x14ac:dyDescent="0.25">
      <c r="A10" s="7"/>
    </row>
    <row r="11" spans="1:7" ht="15.75" x14ac:dyDescent="0.25">
      <c r="A11" s="7"/>
    </row>
    <row r="12" spans="1:7" ht="15.75" x14ac:dyDescent="0.25">
      <c r="A12" s="7" t="s">
        <v>5</v>
      </c>
    </row>
    <row r="13" spans="1:7" ht="15.75" x14ac:dyDescent="0.25">
      <c r="A13" s="7"/>
    </row>
    <row r="14" spans="1:7" ht="15.75" x14ac:dyDescent="0.25">
      <c r="A14" s="19" t="s">
        <v>59</v>
      </c>
    </row>
    <row r="15" spans="1:7" ht="15.75" x14ac:dyDescent="0.25">
      <c r="A15" s="7"/>
    </row>
    <row r="16" spans="1:7" ht="15.75" x14ac:dyDescent="0.25">
      <c r="A16" s="7" t="s">
        <v>6</v>
      </c>
    </row>
    <row r="17" spans="1:7" ht="15.75" x14ac:dyDescent="0.25">
      <c r="A17" s="7"/>
    </row>
    <row r="18" spans="1:7" ht="38.25" x14ac:dyDescent="0.25">
      <c r="A18" s="5" t="s">
        <v>7</v>
      </c>
      <c r="B18" s="1" t="s">
        <v>28</v>
      </c>
      <c r="C18" s="1" t="s">
        <v>8</v>
      </c>
      <c r="D18" s="1" t="s">
        <v>9</v>
      </c>
      <c r="E18" s="31" t="s">
        <v>64</v>
      </c>
      <c r="F18" s="16" t="s">
        <v>10</v>
      </c>
      <c r="G18" s="16" t="s">
        <v>27</v>
      </c>
    </row>
    <row r="19" spans="1:7" x14ac:dyDescent="0.25">
      <c r="A19" s="27" t="s">
        <v>11</v>
      </c>
      <c r="B19" s="28"/>
      <c r="C19" s="28"/>
      <c r="D19" s="28"/>
      <c r="E19" s="28"/>
      <c r="F19" s="28"/>
      <c r="G19" s="29"/>
    </row>
    <row r="20" spans="1:7" ht="15.75" x14ac:dyDescent="0.25">
      <c r="A20" s="14" t="s">
        <v>31</v>
      </c>
      <c r="B20" s="3">
        <v>320000</v>
      </c>
      <c r="C20" s="2" t="s">
        <v>12</v>
      </c>
      <c r="D20" s="2"/>
      <c r="E20" s="17">
        <f>ROUND(B20*D20,2)</f>
        <v>0</v>
      </c>
      <c r="F20" s="17">
        <f>ROUND(E20*0.23,2)</f>
        <v>0</v>
      </c>
      <c r="G20" s="17">
        <f>ROUND(E20+F20,2)</f>
        <v>0</v>
      </c>
    </row>
    <row r="21" spans="1:7" ht="15.75" x14ac:dyDescent="0.25">
      <c r="A21" s="14" t="s">
        <v>32</v>
      </c>
      <c r="B21" s="3">
        <v>740000</v>
      </c>
      <c r="C21" s="2" t="s">
        <v>12</v>
      </c>
      <c r="D21" s="2"/>
      <c r="E21" s="17">
        <f>ROUND(B21*D21,2)</f>
        <v>0</v>
      </c>
      <c r="F21" s="17">
        <f>ROUND(E21*0.23,2)</f>
        <v>0</v>
      </c>
      <c r="G21" s="17">
        <f>ROUND(E21+F21,2)</f>
        <v>0</v>
      </c>
    </row>
    <row r="22" spans="1:7" ht="15.75" x14ac:dyDescent="0.25">
      <c r="A22" s="14" t="s">
        <v>33</v>
      </c>
      <c r="B22" s="2">
        <v>24</v>
      </c>
      <c r="C22" s="2" t="s">
        <v>13</v>
      </c>
      <c r="D22" s="2"/>
      <c r="E22" s="17">
        <f>ROUND(B22*D22,2)</f>
        <v>0</v>
      </c>
      <c r="F22" s="17">
        <f>ROUND(E22*0.23,2)</f>
        <v>0</v>
      </c>
      <c r="G22" s="17">
        <f>ROUND(E22+F22,2)</f>
        <v>0</v>
      </c>
    </row>
    <row r="23" spans="1:7" ht="15.75" x14ac:dyDescent="0.25">
      <c r="A23" s="24" t="s">
        <v>14</v>
      </c>
      <c r="B23" s="25"/>
      <c r="C23" s="25"/>
      <c r="D23" s="26"/>
      <c r="E23" s="21">
        <f>ROUND(SUM(E20:E22),2)</f>
        <v>0</v>
      </c>
      <c r="F23" s="21">
        <f t="shared" ref="F23:G23" si="0">ROUND(SUM(F20:F22),2)</f>
        <v>0</v>
      </c>
      <c r="G23" s="21">
        <f t="shared" si="0"/>
        <v>0</v>
      </c>
    </row>
    <row r="24" spans="1:7" x14ac:dyDescent="0.25">
      <c r="A24" s="27" t="s">
        <v>15</v>
      </c>
      <c r="B24" s="28"/>
      <c r="C24" s="28"/>
      <c r="D24" s="28"/>
      <c r="E24" s="28"/>
      <c r="F24" s="28"/>
      <c r="G24" s="29"/>
    </row>
    <row r="25" spans="1:7" ht="15.75" x14ac:dyDescent="0.25">
      <c r="A25" s="14" t="s">
        <v>37</v>
      </c>
      <c r="B25" s="2" t="s">
        <v>53</v>
      </c>
      <c r="C25" s="2" t="s">
        <v>52</v>
      </c>
      <c r="D25" s="2"/>
      <c r="E25" s="17">
        <f>ROUND(D25*170*24,2)</f>
        <v>0</v>
      </c>
      <c r="F25" s="17">
        <f t="shared" ref="F25:F31" si="1">ROUND(E25*0.23,2)</f>
        <v>0</v>
      </c>
      <c r="G25" s="17">
        <f t="shared" ref="G25:G26" si="2">ROUND(E25+F25,2)</f>
        <v>0</v>
      </c>
    </row>
    <row r="26" spans="1:7" ht="15.75" x14ac:dyDescent="0.25">
      <c r="A26" s="14" t="s">
        <v>38</v>
      </c>
      <c r="B26" s="2" t="s">
        <v>53</v>
      </c>
      <c r="C26" s="2" t="s">
        <v>52</v>
      </c>
      <c r="D26" s="2"/>
      <c r="E26" s="17">
        <f>ROUND(D26*170*24,2)</f>
        <v>0</v>
      </c>
      <c r="F26" s="17">
        <f t="shared" si="1"/>
        <v>0</v>
      </c>
      <c r="G26" s="17">
        <f t="shared" si="2"/>
        <v>0</v>
      </c>
    </row>
    <row r="27" spans="1:7" ht="15.75" x14ac:dyDescent="0.25">
      <c r="A27" s="14" t="s">
        <v>39</v>
      </c>
      <c r="B27" s="3">
        <v>1060000</v>
      </c>
      <c r="C27" s="2" t="s">
        <v>12</v>
      </c>
      <c r="D27" s="2"/>
      <c r="E27" s="17">
        <f>ROUND(D27*B27,2)</f>
        <v>0</v>
      </c>
      <c r="F27" s="17">
        <f t="shared" si="1"/>
        <v>0</v>
      </c>
      <c r="G27" s="17">
        <f t="shared" ref="G27:G31" si="3">ROUND(E27+F27,2)</f>
        <v>0</v>
      </c>
    </row>
    <row r="28" spans="1:7" ht="15.75" x14ac:dyDescent="0.25">
      <c r="A28" s="14" t="s">
        <v>40</v>
      </c>
      <c r="B28" s="32">
        <v>320000</v>
      </c>
      <c r="C28" s="2" t="s">
        <v>12</v>
      </c>
      <c r="D28" s="2"/>
      <c r="E28" s="17">
        <f>ROUND(D28*B28,2)</f>
        <v>0</v>
      </c>
      <c r="F28" s="17">
        <f t="shared" si="1"/>
        <v>0</v>
      </c>
      <c r="G28" s="17">
        <f t="shared" si="3"/>
        <v>0</v>
      </c>
    </row>
    <row r="29" spans="1:7" ht="15.75" x14ac:dyDescent="0.25">
      <c r="A29" s="14" t="s">
        <v>41</v>
      </c>
      <c r="B29" s="3">
        <v>740000</v>
      </c>
      <c r="C29" s="2" t="s">
        <v>12</v>
      </c>
      <c r="D29" s="2"/>
      <c r="E29" s="17">
        <f>ROUND(D29*B29,2)</f>
        <v>0</v>
      </c>
      <c r="F29" s="17">
        <f t="shared" si="1"/>
        <v>0</v>
      </c>
      <c r="G29" s="17">
        <f t="shared" ref="G29" si="4">ROUND(E29+F29,2)</f>
        <v>0</v>
      </c>
    </row>
    <row r="30" spans="1:7" ht="15.75" x14ac:dyDescent="0.25">
      <c r="A30" s="14" t="s">
        <v>42</v>
      </c>
      <c r="B30" s="2">
        <v>24</v>
      </c>
      <c r="C30" s="2" t="s">
        <v>13</v>
      </c>
      <c r="D30" s="2"/>
      <c r="E30" s="17">
        <f>ROUND(B30*D30*1,2)</f>
        <v>0</v>
      </c>
      <c r="F30" s="17">
        <f t="shared" si="1"/>
        <v>0</v>
      </c>
      <c r="G30" s="17">
        <f t="shared" si="3"/>
        <v>0</v>
      </c>
    </row>
    <row r="31" spans="1:7" ht="15.75" x14ac:dyDescent="0.25">
      <c r="A31" s="14" t="s">
        <v>29</v>
      </c>
      <c r="B31" s="22">
        <v>1060</v>
      </c>
      <c r="C31" s="2" t="s">
        <v>30</v>
      </c>
      <c r="D31" s="2"/>
      <c r="E31" s="17">
        <f>ROUND(B31*D31,2)</f>
        <v>0</v>
      </c>
      <c r="F31" s="17">
        <f t="shared" si="1"/>
        <v>0</v>
      </c>
      <c r="G31" s="17">
        <f t="shared" si="3"/>
        <v>0</v>
      </c>
    </row>
    <row r="32" spans="1:7" ht="15.75" x14ac:dyDescent="0.25">
      <c r="A32" s="24" t="s">
        <v>16</v>
      </c>
      <c r="B32" s="25"/>
      <c r="C32" s="25"/>
      <c r="D32" s="26"/>
      <c r="E32" s="21">
        <f>ROUND(SUM(E26:E31),2)</f>
        <v>0</v>
      </c>
      <c r="F32" s="21">
        <f t="shared" ref="F32" si="5">ROUND(SUM(F26:F31),2)</f>
        <v>0</v>
      </c>
      <c r="G32" s="21">
        <f t="shared" ref="G32" si="6">ROUND(SUM(G26:G31),2)</f>
        <v>0</v>
      </c>
    </row>
    <row r="33" spans="1:7" ht="15.75" customHeight="1" x14ac:dyDescent="0.25">
      <c r="A33" s="24" t="s">
        <v>17</v>
      </c>
      <c r="B33" s="25"/>
      <c r="C33" s="25"/>
      <c r="D33" s="26"/>
      <c r="E33" s="21">
        <f>ROUND(E24+E32,2)</f>
        <v>0</v>
      </c>
      <c r="F33" s="21">
        <f t="shared" ref="F33" si="7">ROUND(F24+F32,2)</f>
        <v>0</v>
      </c>
      <c r="G33" s="21">
        <f t="shared" ref="G33" si="8">ROUND(G24+G32,2)</f>
        <v>0</v>
      </c>
    </row>
    <row r="34" spans="1:7" ht="15.75" x14ac:dyDescent="0.25">
      <c r="A34" s="7"/>
    </row>
    <row r="35" spans="1:7" ht="15.75" x14ac:dyDescent="0.25">
      <c r="A35" s="19" t="s">
        <v>60</v>
      </c>
    </row>
    <row r="36" spans="1:7" ht="15.75" x14ac:dyDescent="0.25">
      <c r="A36" s="7"/>
    </row>
    <row r="37" spans="1:7" ht="15.75" x14ac:dyDescent="0.25">
      <c r="A37" s="7" t="s">
        <v>18</v>
      </c>
    </row>
    <row r="38" spans="1:7" ht="38.25" x14ac:dyDescent="0.25">
      <c r="A38" s="5" t="s">
        <v>7</v>
      </c>
      <c r="B38" s="1" t="s">
        <v>28</v>
      </c>
      <c r="C38" s="1" t="s">
        <v>8</v>
      </c>
      <c r="D38" s="1" t="s">
        <v>9</v>
      </c>
      <c r="E38" s="31" t="s">
        <v>64</v>
      </c>
      <c r="F38" s="16" t="s">
        <v>10</v>
      </c>
      <c r="G38" s="16" t="s">
        <v>27</v>
      </c>
    </row>
    <row r="39" spans="1:7" s="20" customFormat="1" x14ac:dyDescent="0.25">
      <c r="A39" s="27" t="s">
        <v>11</v>
      </c>
      <c r="B39" s="28"/>
      <c r="C39" s="28"/>
      <c r="D39" s="28"/>
      <c r="E39" s="28"/>
      <c r="F39" s="28"/>
      <c r="G39" s="29"/>
    </row>
    <row r="40" spans="1:7" ht="15.75" x14ac:dyDescent="0.25">
      <c r="A40" s="14" t="s">
        <v>34</v>
      </c>
      <c r="B40" s="3">
        <v>14040</v>
      </c>
      <c r="C40" s="2" t="s">
        <v>12</v>
      </c>
      <c r="D40" s="2"/>
      <c r="E40" s="17">
        <f>ROUND(B40*D40,2)</f>
        <v>0</v>
      </c>
      <c r="F40" s="17">
        <f>ROUND(E40*0.23,2)</f>
        <v>0</v>
      </c>
      <c r="G40" s="17">
        <f>ROUND(E40+F40,2)</f>
        <v>0</v>
      </c>
    </row>
    <row r="41" spans="1:7" ht="15.75" x14ac:dyDescent="0.25">
      <c r="A41" s="14" t="s">
        <v>35</v>
      </c>
      <c r="B41" s="2">
        <v>24</v>
      </c>
      <c r="C41" s="2" t="s">
        <v>13</v>
      </c>
      <c r="D41" s="2"/>
      <c r="E41" s="17">
        <f>ROUND(B41*D41,2)</f>
        <v>0</v>
      </c>
      <c r="F41" s="17">
        <f>ROUND(E41*0.23,2)</f>
        <v>0</v>
      </c>
      <c r="G41" s="17">
        <f>ROUND(E41+F41,2)</f>
        <v>0</v>
      </c>
    </row>
    <row r="42" spans="1:7" s="20" customFormat="1" ht="15.75" x14ac:dyDescent="0.25">
      <c r="A42" s="24" t="s">
        <v>14</v>
      </c>
      <c r="B42" s="25"/>
      <c r="C42" s="25"/>
      <c r="D42" s="26"/>
      <c r="E42" s="21">
        <f>ROUND(SUM(E40:E41),2)</f>
        <v>0</v>
      </c>
      <c r="F42" s="21">
        <f t="shared" ref="F42:G42" si="9">ROUND(SUM(F40:F41),2)</f>
        <v>0</v>
      </c>
      <c r="G42" s="21">
        <f t="shared" si="9"/>
        <v>0</v>
      </c>
    </row>
    <row r="43" spans="1:7" s="20" customFormat="1" x14ac:dyDescent="0.25">
      <c r="A43" s="27" t="s">
        <v>15</v>
      </c>
      <c r="B43" s="28"/>
      <c r="C43" s="28"/>
      <c r="D43" s="28"/>
      <c r="E43" s="28"/>
      <c r="F43" s="28"/>
      <c r="G43" s="29"/>
    </row>
    <row r="44" spans="1:7" ht="15.75" x14ac:dyDescent="0.25">
      <c r="A44" s="14" t="s">
        <v>43</v>
      </c>
      <c r="B44" s="2" t="s">
        <v>54</v>
      </c>
      <c r="C44" s="2" t="s">
        <v>52</v>
      </c>
      <c r="D44" s="2"/>
      <c r="E44" s="17">
        <f>ROUND(D44*26*24,2)</f>
        <v>0</v>
      </c>
      <c r="F44" s="17">
        <f t="shared" ref="F44:F49" si="10">ROUND(E44*0.23,2)</f>
        <v>0</v>
      </c>
      <c r="G44" s="17">
        <f t="shared" ref="G44:G49" si="11">ROUND(E44+F44,2)</f>
        <v>0</v>
      </c>
    </row>
    <row r="45" spans="1:7" ht="15.75" x14ac:dyDescent="0.25">
      <c r="A45" s="14" t="s">
        <v>44</v>
      </c>
      <c r="B45" s="2" t="s">
        <v>54</v>
      </c>
      <c r="C45" s="2" t="s">
        <v>52</v>
      </c>
      <c r="D45" s="2"/>
      <c r="E45" s="17">
        <f>ROUND(D45*26*24,2)</f>
        <v>0</v>
      </c>
      <c r="F45" s="17">
        <f t="shared" si="10"/>
        <v>0</v>
      </c>
      <c r="G45" s="17">
        <f t="shared" si="11"/>
        <v>0</v>
      </c>
    </row>
    <row r="46" spans="1:7" ht="15.75" x14ac:dyDescent="0.25">
      <c r="A46" s="14" t="s">
        <v>45</v>
      </c>
      <c r="B46" s="3">
        <v>14040</v>
      </c>
      <c r="C46" s="2" t="s">
        <v>12</v>
      </c>
      <c r="D46" s="2"/>
      <c r="E46" s="17">
        <f>ROUND(B46*D46,2)</f>
        <v>0</v>
      </c>
      <c r="F46" s="17">
        <f t="shared" si="10"/>
        <v>0</v>
      </c>
      <c r="G46" s="17">
        <f t="shared" si="11"/>
        <v>0</v>
      </c>
    </row>
    <row r="47" spans="1:7" ht="15.75" x14ac:dyDescent="0.25">
      <c r="A47" s="14" t="s">
        <v>46</v>
      </c>
      <c r="B47" s="3">
        <v>14040</v>
      </c>
      <c r="C47" s="2" t="s">
        <v>12</v>
      </c>
      <c r="D47" s="2"/>
      <c r="E47" s="17">
        <f>ROUND(B47*D47,2)</f>
        <v>0</v>
      </c>
      <c r="F47" s="17">
        <f t="shared" si="10"/>
        <v>0</v>
      </c>
      <c r="G47" s="17">
        <f t="shared" si="11"/>
        <v>0</v>
      </c>
    </row>
    <row r="48" spans="1:7" ht="15.75" x14ac:dyDescent="0.25">
      <c r="A48" s="14" t="s">
        <v>47</v>
      </c>
      <c r="B48" s="2">
        <v>24</v>
      </c>
      <c r="C48" s="2" t="s">
        <v>13</v>
      </c>
      <c r="D48" s="2"/>
      <c r="E48" s="17">
        <f>ROUND(B48*D48*1,2)</f>
        <v>0</v>
      </c>
      <c r="F48" s="17">
        <f t="shared" si="10"/>
        <v>0</v>
      </c>
      <c r="G48" s="17">
        <f t="shared" si="11"/>
        <v>0</v>
      </c>
    </row>
    <row r="49" spans="1:7" ht="15.75" x14ac:dyDescent="0.25">
      <c r="A49" s="14" t="s">
        <v>48</v>
      </c>
      <c r="B49" s="22">
        <v>14.04</v>
      </c>
      <c r="C49" s="2" t="s">
        <v>30</v>
      </c>
      <c r="D49" s="2"/>
      <c r="E49" s="17">
        <f>ROUND(B49*D49,2)</f>
        <v>0</v>
      </c>
      <c r="F49" s="17">
        <f t="shared" si="10"/>
        <v>0</v>
      </c>
      <c r="G49" s="17">
        <f t="shared" si="11"/>
        <v>0</v>
      </c>
    </row>
    <row r="50" spans="1:7" s="20" customFormat="1" ht="15.75" x14ac:dyDescent="0.25">
      <c r="A50" s="24" t="s">
        <v>16</v>
      </c>
      <c r="B50" s="25"/>
      <c r="C50" s="25"/>
      <c r="D50" s="26"/>
      <c r="E50" s="21">
        <f>ROUND(SUM(E44:E49),2)</f>
        <v>0</v>
      </c>
      <c r="F50" s="21">
        <f t="shared" ref="F50" si="12">ROUND(SUM(F44:F49),2)</f>
        <v>0</v>
      </c>
      <c r="G50" s="21">
        <f t="shared" ref="G50" si="13">ROUND(SUM(G44:G49),2)</f>
        <v>0</v>
      </c>
    </row>
    <row r="51" spans="1:7" s="20" customFormat="1" ht="15.75" x14ac:dyDescent="0.25">
      <c r="A51" s="24" t="s">
        <v>17</v>
      </c>
      <c r="B51" s="25"/>
      <c r="C51" s="25"/>
      <c r="D51" s="26"/>
      <c r="E51" s="21">
        <f>ROUND(E42+E50,2)</f>
        <v>0</v>
      </c>
      <c r="F51" s="21">
        <f t="shared" ref="F51" si="14">ROUND(F42+F50,2)</f>
        <v>0</v>
      </c>
      <c r="G51" s="21">
        <f t="shared" ref="G51" si="15">ROUND(G42+G50,2)</f>
        <v>0</v>
      </c>
    </row>
    <row r="52" spans="1:7" x14ac:dyDescent="0.25">
      <c r="A52" s="8"/>
      <c r="B52" s="6"/>
      <c r="C52" s="6"/>
      <c r="D52" s="6"/>
      <c r="E52" s="18"/>
      <c r="F52" s="18"/>
      <c r="G52" s="18"/>
    </row>
    <row r="53" spans="1:7" ht="15.75" x14ac:dyDescent="0.25">
      <c r="A53" s="19" t="s">
        <v>61</v>
      </c>
    </row>
    <row r="54" spans="1:7" ht="15.75" x14ac:dyDescent="0.25">
      <c r="A54" s="7"/>
    </row>
    <row r="55" spans="1:7" ht="15.75" x14ac:dyDescent="0.25">
      <c r="A55" s="7" t="s">
        <v>19</v>
      </c>
    </row>
    <row r="56" spans="1:7" ht="15.75" x14ac:dyDescent="0.25">
      <c r="A56" s="7"/>
    </row>
    <row r="57" spans="1:7" ht="38.25" x14ac:dyDescent="0.25">
      <c r="A57" s="5" t="s">
        <v>7</v>
      </c>
      <c r="B57" s="1" t="s">
        <v>28</v>
      </c>
      <c r="C57" s="1" t="s">
        <v>8</v>
      </c>
      <c r="D57" s="1" t="s">
        <v>9</v>
      </c>
      <c r="E57" s="31" t="s">
        <v>64</v>
      </c>
      <c r="F57" s="16" t="s">
        <v>10</v>
      </c>
      <c r="G57" s="16" t="s">
        <v>27</v>
      </c>
    </row>
    <row r="58" spans="1:7" s="20" customFormat="1" x14ac:dyDescent="0.25">
      <c r="A58" s="27" t="s">
        <v>11</v>
      </c>
      <c r="B58" s="28"/>
      <c r="C58" s="28"/>
      <c r="D58" s="28"/>
      <c r="E58" s="28"/>
      <c r="F58" s="28"/>
      <c r="G58" s="29"/>
    </row>
    <row r="59" spans="1:7" ht="15.75" x14ac:dyDescent="0.25">
      <c r="A59" s="14" t="s">
        <v>31</v>
      </c>
      <c r="B59" s="3">
        <v>46200</v>
      </c>
      <c r="C59" s="2" t="s">
        <v>12</v>
      </c>
      <c r="D59" s="2"/>
      <c r="E59" s="17">
        <f>ROUND(B59*D59,2)</f>
        <v>0</v>
      </c>
      <c r="F59" s="17">
        <f>ROUND(E59*0.23,2)</f>
        <v>0</v>
      </c>
      <c r="G59" s="17">
        <f>ROUND(E59+F59,2)</f>
        <v>0</v>
      </c>
    </row>
    <row r="60" spans="1:7" ht="15.75" x14ac:dyDescent="0.25">
      <c r="A60" s="14" t="s">
        <v>32</v>
      </c>
      <c r="B60" s="3">
        <v>26000</v>
      </c>
      <c r="C60" s="2" t="s">
        <v>12</v>
      </c>
      <c r="D60" s="2"/>
      <c r="E60" s="17">
        <f>ROUND(B60*D60,2)</f>
        <v>0</v>
      </c>
      <c r="F60" s="17">
        <f>ROUND(E60*0.23,2)</f>
        <v>0</v>
      </c>
      <c r="G60" s="17">
        <f>ROUND(E60+F60,2)</f>
        <v>0</v>
      </c>
    </row>
    <row r="61" spans="1:7" ht="15.75" x14ac:dyDescent="0.25">
      <c r="A61" s="14" t="s">
        <v>33</v>
      </c>
      <c r="B61" s="2">
        <v>24</v>
      </c>
      <c r="C61" s="2" t="s">
        <v>13</v>
      </c>
      <c r="D61" s="2"/>
      <c r="E61" s="17">
        <f>ROUND(B61*D61,2)</f>
        <v>0</v>
      </c>
      <c r="F61" s="17">
        <f>ROUND(E61*0.23,2)</f>
        <v>0</v>
      </c>
      <c r="G61" s="17">
        <f>ROUND(E61+F61,2)</f>
        <v>0</v>
      </c>
    </row>
    <row r="62" spans="1:7" s="20" customFormat="1" ht="15.75" x14ac:dyDescent="0.25">
      <c r="A62" s="24" t="s">
        <v>14</v>
      </c>
      <c r="B62" s="25"/>
      <c r="C62" s="25"/>
      <c r="D62" s="26"/>
      <c r="E62" s="21">
        <f>ROUND(SUM(E59:E61),2)</f>
        <v>0</v>
      </c>
      <c r="F62" s="21">
        <f t="shared" ref="F62" si="16">ROUND(SUM(F59:F61),2)</f>
        <v>0</v>
      </c>
      <c r="G62" s="21">
        <f t="shared" ref="G62" si="17">ROUND(SUM(G59:G61),2)</f>
        <v>0</v>
      </c>
    </row>
    <row r="63" spans="1:7" s="20" customFormat="1" x14ac:dyDescent="0.25">
      <c r="A63" s="27" t="s">
        <v>15</v>
      </c>
      <c r="B63" s="28"/>
      <c r="C63" s="28"/>
      <c r="D63" s="28"/>
      <c r="E63" s="28"/>
      <c r="F63" s="28"/>
      <c r="G63" s="29"/>
    </row>
    <row r="64" spans="1:7" ht="15.75" x14ac:dyDescent="0.25">
      <c r="A64" s="33" t="s">
        <v>62</v>
      </c>
      <c r="B64" s="2" t="s">
        <v>55</v>
      </c>
      <c r="C64" s="2" t="s">
        <v>52</v>
      </c>
      <c r="D64" s="2"/>
      <c r="E64" s="17">
        <f>ROUND(D64*21*24,2)</f>
        <v>0</v>
      </c>
      <c r="F64" s="17">
        <f t="shared" ref="F64:F70" si="18">ROUND(E64*0.23,2)</f>
        <v>0</v>
      </c>
      <c r="G64" s="17">
        <f t="shared" ref="G64:G70" si="19">ROUND(E64+F64,2)</f>
        <v>0</v>
      </c>
    </row>
    <row r="65" spans="1:7" ht="15.75" x14ac:dyDescent="0.25">
      <c r="A65" s="33" t="s">
        <v>63</v>
      </c>
      <c r="B65" s="2" t="s">
        <v>55</v>
      </c>
      <c r="C65" s="2" t="s">
        <v>52</v>
      </c>
      <c r="D65" s="2"/>
      <c r="E65" s="17">
        <f>ROUND(D65*21*24,2)</f>
        <v>0</v>
      </c>
      <c r="F65" s="17">
        <f t="shared" si="18"/>
        <v>0</v>
      </c>
      <c r="G65" s="17">
        <f t="shared" si="19"/>
        <v>0</v>
      </c>
    </row>
    <row r="66" spans="1:7" ht="15.75" x14ac:dyDescent="0.25">
      <c r="A66" s="14" t="s">
        <v>39</v>
      </c>
      <c r="B66" s="3">
        <v>72200</v>
      </c>
      <c r="C66" s="2" t="s">
        <v>12</v>
      </c>
      <c r="D66" s="2"/>
      <c r="E66" s="17">
        <f>ROUND(D66*B66,2)</f>
        <v>0</v>
      </c>
      <c r="F66" s="17">
        <f t="shared" si="18"/>
        <v>0</v>
      </c>
      <c r="G66" s="17">
        <f t="shared" si="19"/>
        <v>0</v>
      </c>
    </row>
    <row r="67" spans="1:7" ht="15.75" x14ac:dyDescent="0.25">
      <c r="A67" s="14" t="s">
        <v>40</v>
      </c>
      <c r="B67" s="3">
        <v>46200</v>
      </c>
      <c r="C67" s="2" t="s">
        <v>12</v>
      </c>
      <c r="D67" s="2"/>
      <c r="E67" s="17">
        <f>ROUND(D67*B67,2)</f>
        <v>0</v>
      </c>
      <c r="F67" s="17">
        <f t="shared" si="18"/>
        <v>0</v>
      </c>
      <c r="G67" s="17">
        <f t="shared" si="19"/>
        <v>0</v>
      </c>
    </row>
    <row r="68" spans="1:7" ht="15.75" x14ac:dyDescent="0.25">
      <c r="A68" s="14" t="s">
        <v>41</v>
      </c>
      <c r="B68" s="3">
        <v>26000</v>
      </c>
      <c r="C68" s="2" t="s">
        <v>12</v>
      </c>
      <c r="D68" s="2"/>
      <c r="E68" s="17">
        <f>ROUND(D68*B68,2)</f>
        <v>0</v>
      </c>
      <c r="F68" s="17">
        <f t="shared" si="18"/>
        <v>0</v>
      </c>
      <c r="G68" s="17">
        <f t="shared" si="19"/>
        <v>0</v>
      </c>
    </row>
    <row r="69" spans="1:7" ht="15.75" x14ac:dyDescent="0.25">
      <c r="A69" s="14" t="s">
        <v>42</v>
      </c>
      <c r="B69" s="2">
        <v>24</v>
      </c>
      <c r="C69" s="2" t="s">
        <v>13</v>
      </c>
      <c r="D69" s="2"/>
      <c r="E69" s="17">
        <f>ROUND(B69*D69*1,2)</f>
        <v>0</v>
      </c>
      <c r="F69" s="17">
        <f t="shared" si="18"/>
        <v>0</v>
      </c>
      <c r="G69" s="17">
        <f t="shared" si="19"/>
        <v>0</v>
      </c>
    </row>
    <row r="70" spans="1:7" ht="15.75" x14ac:dyDescent="0.25">
      <c r="A70" s="14" t="s">
        <v>29</v>
      </c>
      <c r="B70" s="22">
        <v>72.2</v>
      </c>
      <c r="C70" s="2" t="s">
        <v>30</v>
      </c>
      <c r="D70" s="2"/>
      <c r="E70" s="17">
        <f>ROUND(B70*D70,2)</f>
        <v>0</v>
      </c>
      <c r="F70" s="17">
        <f t="shared" si="18"/>
        <v>0</v>
      </c>
      <c r="G70" s="17">
        <f t="shared" si="19"/>
        <v>0</v>
      </c>
    </row>
    <row r="71" spans="1:7" s="20" customFormat="1" ht="15.75" x14ac:dyDescent="0.25">
      <c r="A71" s="24" t="s">
        <v>16</v>
      </c>
      <c r="B71" s="25"/>
      <c r="C71" s="25"/>
      <c r="D71" s="26"/>
      <c r="E71" s="21">
        <f>ROUND(SUM(E65:E70),2)</f>
        <v>0</v>
      </c>
      <c r="F71" s="21">
        <f t="shared" ref="F71" si="20">ROUND(SUM(F65:F70),2)</f>
        <v>0</v>
      </c>
      <c r="G71" s="21">
        <f t="shared" ref="G71" si="21">ROUND(SUM(G65:G70),2)</f>
        <v>0</v>
      </c>
    </row>
    <row r="72" spans="1:7" s="20" customFormat="1" ht="15.75" x14ac:dyDescent="0.25">
      <c r="A72" s="24" t="s">
        <v>17</v>
      </c>
      <c r="B72" s="25"/>
      <c r="C72" s="25"/>
      <c r="D72" s="26"/>
      <c r="E72" s="21">
        <f>ROUND(E63+E71,2)</f>
        <v>0</v>
      </c>
      <c r="F72" s="21">
        <f t="shared" ref="F72" si="22">ROUND(F63+F71,2)</f>
        <v>0</v>
      </c>
      <c r="G72" s="21">
        <f t="shared" ref="G72" si="23">ROUND(G63+G71,2)</f>
        <v>0</v>
      </c>
    </row>
    <row r="73" spans="1:7" ht="15.75" x14ac:dyDescent="0.25">
      <c r="A73" s="7"/>
    </row>
    <row r="74" spans="1:7" ht="15.75" x14ac:dyDescent="0.25">
      <c r="A74" s="7" t="s">
        <v>20</v>
      </c>
    </row>
    <row r="75" spans="1:7" ht="15.75" x14ac:dyDescent="0.25">
      <c r="A75" s="7"/>
    </row>
    <row r="76" spans="1:7" ht="38.25" x14ac:dyDescent="0.25">
      <c r="A76" s="5" t="s">
        <v>7</v>
      </c>
      <c r="B76" s="1" t="s">
        <v>28</v>
      </c>
      <c r="C76" s="1" t="s">
        <v>8</v>
      </c>
      <c r="D76" s="1" t="s">
        <v>9</v>
      </c>
      <c r="E76" s="31" t="s">
        <v>64</v>
      </c>
      <c r="F76" s="16" t="s">
        <v>10</v>
      </c>
      <c r="G76" s="16" t="s">
        <v>27</v>
      </c>
    </row>
    <row r="77" spans="1:7" x14ac:dyDescent="0.25">
      <c r="A77" s="27" t="s">
        <v>11</v>
      </c>
      <c r="B77" s="28"/>
      <c r="C77" s="28"/>
      <c r="D77" s="28"/>
      <c r="E77" s="28"/>
      <c r="F77" s="28"/>
      <c r="G77" s="29"/>
    </row>
    <row r="78" spans="1:7" ht="15" customHeight="1" x14ac:dyDescent="0.25">
      <c r="A78" s="14" t="s">
        <v>31</v>
      </c>
      <c r="B78" s="3">
        <v>42000</v>
      </c>
      <c r="C78" s="2" t="s">
        <v>12</v>
      </c>
      <c r="D78" s="2"/>
      <c r="E78" s="17">
        <f>ROUND(B78*D78,2)</f>
        <v>0</v>
      </c>
      <c r="F78" s="17">
        <f>ROUND(E78*0.23,2)</f>
        <v>0</v>
      </c>
      <c r="G78" s="17">
        <f>ROUND(E78+F78,2)</f>
        <v>0</v>
      </c>
    </row>
    <row r="79" spans="1:7" ht="15.75" customHeight="1" x14ac:dyDescent="0.25">
      <c r="A79" s="14" t="s">
        <v>32</v>
      </c>
      <c r="B79" s="3">
        <v>21000</v>
      </c>
      <c r="C79" s="2" t="s">
        <v>12</v>
      </c>
      <c r="D79" s="2"/>
      <c r="E79" s="17">
        <f>ROUND(B79*D79,2)</f>
        <v>0</v>
      </c>
      <c r="F79" s="17">
        <f>ROUND(E79*0.23,2)</f>
        <v>0</v>
      </c>
      <c r="G79" s="17">
        <f>ROUND(E79+F79,2)</f>
        <v>0</v>
      </c>
    </row>
    <row r="80" spans="1:7" ht="15" customHeight="1" x14ac:dyDescent="0.25">
      <c r="A80" s="14" t="s">
        <v>33</v>
      </c>
      <c r="B80" s="2">
        <v>24</v>
      </c>
      <c r="C80" s="2" t="s">
        <v>13</v>
      </c>
      <c r="D80" s="2"/>
      <c r="E80" s="17">
        <f>ROUND(B80*D80,2)</f>
        <v>0</v>
      </c>
      <c r="F80" s="17">
        <f>ROUND(E80*0.23,2)</f>
        <v>0</v>
      </c>
      <c r="G80" s="17">
        <f>ROUND(E80+F80,2)</f>
        <v>0</v>
      </c>
    </row>
    <row r="81" spans="1:7" ht="15.75" customHeight="1" x14ac:dyDescent="0.25">
      <c r="A81" s="24" t="s">
        <v>14</v>
      </c>
      <c r="B81" s="25"/>
      <c r="C81" s="25"/>
      <c r="D81" s="26"/>
      <c r="E81" s="21">
        <f>ROUND(SUM(E78:E80),2)</f>
        <v>0</v>
      </c>
      <c r="F81" s="21">
        <f t="shared" ref="F81" si="24">ROUND(SUM(F78:F80),2)</f>
        <v>0</v>
      </c>
      <c r="G81" s="21">
        <f t="shared" ref="G81" si="25">ROUND(SUM(G78:G80),2)</f>
        <v>0</v>
      </c>
    </row>
    <row r="82" spans="1:7" ht="15" customHeight="1" x14ac:dyDescent="0.25">
      <c r="A82" s="27" t="s">
        <v>15</v>
      </c>
      <c r="B82" s="28"/>
      <c r="C82" s="28"/>
      <c r="D82" s="28"/>
      <c r="E82" s="28"/>
      <c r="F82" s="28"/>
      <c r="G82" s="29"/>
    </row>
    <row r="83" spans="1:7" ht="15" customHeight="1" x14ac:dyDescent="0.25">
      <c r="A83" s="33" t="s">
        <v>62</v>
      </c>
      <c r="B83" s="2" t="s">
        <v>55</v>
      </c>
      <c r="C83" s="2" t="s">
        <v>52</v>
      </c>
      <c r="D83" s="2"/>
      <c r="E83" s="17">
        <f>ROUND(D83*21*24,2)</f>
        <v>0</v>
      </c>
      <c r="F83" s="17">
        <f t="shared" ref="F83:F89" si="26">ROUND(E83*0.23,2)</f>
        <v>0</v>
      </c>
      <c r="G83" s="17">
        <f t="shared" ref="G83:G89" si="27">ROUND(E83+F83,2)</f>
        <v>0</v>
      </c>
    </row>
    <row r="84" spans="1:7" ht="15.75" customHeight="1" x14ac:dyDescent="0.25">
      <c r="A84" s="33" t="s">
        <v>63</v>
      </c>
      <c r="B84" s="2" t="s">
        <v>55</v>
      </c>
      <c r="C84" s="2" t="s">
        <v>52</v>
      </c>
      <c r="D84" s="2"/>
      <c r="E84" s="17">
        <f>ROUND(D84*21*24,2)</f>
        <v>0</v>
      </c>
      <c r="F84" s="17">
        <f t="shared" si="26"/>
        <v>0</v>
      </c>
      <c r="G84" s="17">
        <f t="shared" si="27"/>
        <v>0</v>
      </c>
    </row>
    <row r="85" spans="1:7" ht="15.75" x14ac:dyDescent="0.25">
      <c r="A85" s="14" t="s">
        <v>39</v>
      </c>
      <c r="B85" s="3">
        <v>63000</v>
      </c>
      <c r="C85" s="2" t="s">
        <v>12</v>
      </c>
      <c r="D85" s="11"/>
      <c r="E85" s="17">
        <f>ROUND(D85*B85,2)</f>
        <v>0</v>
      </c>
      <c r="F85" s="17">
        <f t="shared" si="26"/>
        <v>0</v>
      </c>
      <c r="G85" s="17">
        <f t="shared" si="27"/>
        <v>0</v>
      </c>
    </row>
    <row r="86" spans="1:7" ht="15.75" x14ac:dyDescent="0.25">
      <c r="A86" s="14" t="s">
        <v>40</v>
      </c>
      <c r="B86" s="3">
        <v>42000</v>
      </c>
      <c r="C86" s="2" t="s">
        <v>12</v>
      </c>
      <c r="D86" s="11"/>
      <c r="E86" s="17">
        <f>ROUND(D86*B86,2)</f>
        <v>0</v>
      </c>
      <c r="F86" s="17">
        <f t="shared" si="26"/>
        <v>0</v>
      </c>
      <c r="G86" s="17">
        <f t="shared" si="27"/>
        <v>0</v>
      </c>
    </row>
    <row r="87" spans="1:7" ht="15" customHeight="1" x14ac:dyDescent="0.25">
      <c r="A87" s="14" t="s">
        <v>41</v>
      </c>
      <c r="B87" s="3">
        <v>21000</v>
      </c>
      <c r="C87" s="2" t="s">
        <v>12</v>
      </c>
      <c r="D87" s="12"/>
      <c r="E87" s="17">
        <f>ROUND(D87*B87,2)</f>
        <v>0</v>
      </c>
      <c r="F87" s="17">
        <f t="shared" si="26"/>
        <v>0</v>
      </c>
      <c r="G87" s="17">
        <f t="shared" si="27"/>
        <v>0</v>
      </c>
    </row>
    <row r="88" spans="1:7" ht="15" customHeight="1" x14ac:dyDescent="0.25">
      <c r="A88" s="14" t="s">
        <v>42</v>
      </c>
      <c r="B88" s="2">
        <v>24</v>
      </c>
      <c r="C88" s="2" t="s">
        <v>13</v>
      </c>
      <c r="D88" s="12"/>
      <c r="E88" s="17">
        <f>ROUND(B88*D88*1,2)</f>
        <v>0</v>
      </c>
      <c r="F88" s="17">
        <f t="shared" si="26"/>
        <v>0</v>
      </c>
      <c r="G88" s="17">
        <f t="shared" si="27"/>
        <v>0</v>
      </c>
    </row>
    <row r="89" spans="1:7" ht="15.75" x14ac:dyDescent="0.25">
      <c r="A89" s="14" t="s">
        <v>29</v>
      </c>
      <c r="B89" s="22">
        <v>63</v>
      </c>
      <c r="C89" s="2" t="s">
        <v>30</v>
      </c>
      <c r="D89" s="2"/>
      <c r="E89" s="17">
        <f>ROUND(B89*D89,2)</f>
        <v>0</v>
      </c>
      <c r="F89" s="17">
        <f t="shared" si="26"/>
        <v>0</v>
      </c>
      <c r="G89" s="17">
        <f t="shared" si="27"/>
        <v>0</v>
      </c>
    </row>
    <row r="90" spans="1:7" ht="15.75" customHeight="1" x14ac:dyDescent="0.25">
      <c r="A90" s="24" t="s">
        <v>16</v>
      </c>
      <c r="B90" s="25"/>
      <c r="C90" s="25"/>
      <c r="D90" s="26"/>
      <c r="E90" s="21">
        <f>ROUND(SUM(E84:E89),2)</f>
        <v>0</v>
      </c>
      <c r="F90" s="21">
        <f t="shared" ref="F90" si="28">ROUND(SUM(F84:F89),2)</f>
        <v>0</v>
      </c>
      <c r="G90" s="21">
        <f t="shared" ref="G90" si="29">ROUND(SUM(G84:G89),2)</f>
        <v>0</v>
      </c>
    </row>
    <row r="91" spans="1:7" ht="15.75" x14ac:dyDescent="0.25">
      <c r="A91" s="24" t="s">
        <v>17</v>
      </c>
      <c r="B91" s="25"/>
      <c r="C91" s="25"/>
      <c r="D91" s="26"/>
      <c r="E91" s="21">
        <f>ROUND(E82+E90,2)</f>
        <v>0</v>
      </c>
      <c r="F91" s="21">
        <f t="shared" ref="F91" si="30">ROUND(F82+F90,2)</f>
        <v>0</v>
      </c>
      <c r="G91" s="21">
        <f t="shared" ref="G91" si="31">ROUND(G82+G90,2)</f>
        <v>0</v>
      </c>
    </row>
    <row r="92" spans="1:7" ht="15.75" x14ac:dyDescent="0.25">
      <c r="A92" s="7"/>
    </row>
    <row r="93" spans="1:7" ht="15.75" x14ac:dyDescent="0.25">
      <c r="A93" s="7" t="s">
        <v>21</v>
      </c>
    </row>
    <row r="94" spans="1:7" ht="15.75" x14ac:dyDescent="0.25">
      <c r="A94" s="7"/>
    </row>
    <row r="95" spans="1:7" ht="38.25" x14ac:dyDescent="0.25">
      <c r="A95" s="5" t="s">
        <v>7</v>
      </c>
      <c r="B95" s="1" t="s">
        <v>28</v>
      </c>
      <c r="C95" s="1" t="s">
        <v>8</v>
      </c>
      <c r="D95" s="1" t="s">
        <v>9</v>
      </c>
      <c r="E95" s="31" t="s">
        <v>64</v>
      </c>
      <c r="F95" s="16" t="s">
        <v>10</v>
      </c>
      <c r="G95" s="16" t="s">
        <v>27</v>
      </c>
    </row>
    <row r="96" spans="1:7" x14ac:dyDescent="0.25">
      <c r="A96" s="27" t="s">
        <v>11</v>
      </c>
      <c r="B96" s="28"/>
      <c r="C96" s="28"/>
      <c r="D96" s="28"/>
      <c r="E96" s="28"/>
      <c r="F96" s="28"/>
      <c r="G96" s="29"/>
    </row>
    <row r="97" spans="1:7" ht="15" customHeight="1" x14ac:dyDescent="0.25">
      <c r="A97" s="14" t="s">
        <v>34</v>
      </c>
      <c r="B97" s="3">
        <v>14000</v>
      </c>
      <c r="C97" s="2" t="s">
        <v>12</v>
      </c>
      <c r="D97" s="2"/>
      <c r="E97" s="17">
        <f>ROUND(B97*D97,2)</f>
        <v>0</v>
      </c>
      <c r="F97" s="17">
        <f>ROUND(E97*0.23,2)</f>
        <v>0</v>
      </c>
      <c r="G97" s="17">
        <f>ROUND(E97+F97,2)</f>
        <v>0</v>
      </c>
    </row>
    <row r="98" spans="1:7" ht="15" customHeight="1" x14ac:dyDescent="0.25">
      <c r="A98" s="14" t="s">
        <v>35</v>
      </c>
      <c r="B98" s="2">
        <v>24</v>
      </c>
      <c r="C98" s="2" t="s">
        <v>13</v>
      </c>
      <c r="D98" s="2"/>
      <c r="E98" s="17">
        <f>ROUND(B98*D98,2)</f>
        <v>0</v>
      </c>
      <c r="F98" s="17">
        <f>ROUND(E98*0.23,2)</f>
        <v>0</v>
      </c>
      <c r="G98" s="17">
        <f>ROUND(E98+F98,2)</f>
        <v>0</v>
      </c>
    </row>
    <row r="99" spans="1:7" ht="15.75" customHeight="1" x14ac:dyDescent="0.25">
      <c r="A99" s="24" t="s">
        <v>14</v>
      </c>
      <c r="B99" s="25"/>
      <c r="C99" s="25"/>
      <c r="D99" s="26"/>
      <c r="E99" s="21">
        <f>ROUND(SUM(E97:E98),2)</f>
        <v>0</v>
      </c>
      <c r="F99" s="21">
        <f t="shared" ref="F99" si="32">ROUND(SUM(F97:F98),2)</f>
        <v>0</v>
      </c>
      <c r="G99" s="21">
        <f t="shared" ref="G99" si="33">ROUND(SUM(G97:G98),2)</f>
        <v>0</v>
      </c>
    </row>
    <row r="100" spans="1:7" ht="15" customHeight="1" x14ac:dyDescent="0.25">
      <c r="A100" s="27" t="s">
        <v>15</v>
      </c>
      <c r="B100" s="28"/>
      <c r="C100" s="28"/>
      <c r="D100" s="28"/>
      <c r="E100" s="28"/>
      <c r="F100" s="28"/>
      <c r="G100" s="29"/>
    </row>
    <row r="101" spans="1:7" ht="15" customHeight="1" x14ac:dyDescent="0.25">
      <c r="A101" s="14" t="s">
        <v>43</v>
      </c>
      <c r="B101" s="2" t="s">
        <v>56</v>
      </c>
      <c r="C101" s="2" t="s">
        <v>52</v>
      </c>
      <c r="D101" s="2"/>
      <c r="E101" s="17">
        <f>ROUND(D101*10*24,2)</f>
        <v>0</v>
      </c>
      <c r="F101" s="17">
        <f t="shared" ref="F101:F106" si="34">ROUND(E101*0.23,2)</f>
        <v>0</v>
      </c>
      <c r="G101" s="17">
        <f t="shared" ref="G101:G106" si="35">ROUND(E101+F101,2)</f>
        <v>0</v>
      </c>
    </row>
    <row r="102" spans="1:7" ht="15.75" x14ac:dyDescent="0.25">
      <c r="A102" s="14" t="s">
        <v>44</v>
      </c>
      <c r="B102" s="2" t="s">
        <v>56</v>
      </c>
      <c r="C102" s="2" t="s">
        <v>52</v>
      </c>
      <c r="D102" s="2"/>
      <c r="E102" s="17">
        <f>ROUND(D102*10*24,2)</f>
        <v>0</v>
      </c>
      <c r="F102" s="17">
        <f t="shared" si="34"/>
        <v>0</v>
      </c>
      <c r="G102" s="17">
        <f t="shared" si="35"/>
        <v>0</v>
      </c>
    </row>
    <row r="103" spans="1:7" ht="15.75" x14ac:dyDescent="0.25">
      <c r="A103" s="14" t="s">
        <v>45</v>
      </c>
      <c r="B103" s="3">
        <v>14000</v>
      </c>
      <c r="C103" s="2" t="s">
        <v>12</v>
      </c>
      <c r="D103" s="2"/>
      <c r="E103" s="17">
        <f>ROUND(B103*D103,2)</f>
        <v>0</v>
      </c>
      <c r="F103" s="17">
        <f t="shared" si="34"/>
        <v>0</v>
      </c>
      <c r="G103" s="17">
        <f t="shared" si="35"/>
        <v>0</v>
      </c>
    </row>
    <row r="104" spans="1:7" ht="15.75" x14ac:dyDescent="0.25">
      <c r="A104" s="14" t="s">
        <v>46</v>
      </c>
      <c r="B104" s="3">
        <v>14000</v>
      </c>
      <c r="C104" s="2" t="s">
        <v>12</v>
      </c>
      <c r="D104" s="2"/>
      <c r="E104" s="17">
        <f>ROUND(B104*D104,2)</f>
        <v>0</v>
      </c>
      <c r="F104" s="17">
        <f t="shared" si="34"/>
        <v>0</v>
      </c>
      <c r="G104" s="17">
        <f t="shared" si="35"/>
        <v>0</v>
      </c>
    </row>
    <row r="105" spans="1:7" ht="15.75" x14ac:dyDescent="0.25">
      <c r="A105" s="14" t="s">
        <v>47</v>
      </c>
      <c r="B105" s="2">
        <v>24</v>
      </c>
      <c r="C105" s="2" t="s">
        <v>13</v>
      </c>
      <c r="D105" s="2"/>
      <c r="E105" s="17">
        <f>ROUND(B105*D105*1,2)</f>
        <v>0</v>
      </c>
      <c r="F105" s="17">
        <f t="shared" si="34"/>
        <v>0</v>
      </c>
      <c r="G105" s="17">
        <f t="shared" si="35"/>
        <v>0</v>
      </c>
    </row>
    <row r="106" spans="1:7" ht="15.75" x14ac:dyDescent="0.25">
      <c r="A106" s="14" t="s">
        <v>48</v>
      </c>
      <c r="B106" s="22">
        <v>14</v>
      </c>
      <c r="C106" s="2" t="s">
        <v>30</v>
      </c>
      <c r="D106" s="2"/>
      <c r="E106" s="17">
        <f>ROUND(B106*D106,2)</f>
        <v>0</v>
      </c>
      <c r="F106" s="17">
        <f t="shared" si="34"/>
        <v>0</v>
      </c>
      <c r="G106" s="17">
        <f t="shared" si="35"/>
        <v>0</v>
      </c>
    </row>
    <row r="107" spans="1:7" ht="15.75" x14ac:dyDescent="0.25">
      <c r="A107" s="24" t="s">
        <v>16</v>
      </c>
      <c r="B107" s="25"/>
      <c r="C107" s="25"/>
      <c r="D107" s="26"/>
      <c r="E107" s="21">
        <f>ROUND(SUM(E101:E106),2)</f>
        <v>0</v>
      </c>
      <c r="F107" s="21">
        <f t="shared" ref="F107:G107" si="36">ROUND(SUM(F101:F106),2)</f>
        <v>0</v>
      </c>
      <c r="G107" s="21">
        <f t="shared" si="36"/>
        <v>0</v>
      </c>
    </row>
    <row r="108" spans="1:7" ht="15" customHeight="1" x14ac:dyDescent="0.25">
      <c r="A108" s="24" t="s">
        <v>17</v>
      </c>
      <c r="B108" s="25"/>
      <c r="C108" s="25"/>
      <c r="D108" s="26"/>
      <c r="E108" s="21">
        <f>ROUND(E99+E107,2)</f>
        <v>0</v>
      </c>
      <c r="F108" s="21">
        <f t="shared" ref="F108:G108" si="37">ROUND(F99+F107,2)</f>
        <v>0</v>
      </c>
      <c r="G108" s="21">
        <f t="shared" si="37"/>
        <v>0</v>
      </c>
    </row>
    <row r="109" spans="1:7" x14ac:dyDescent="0.25">
      <c r="A109" s="8"/>
      <c r="B109" s="6"/>
      <c r="C109" s="6"/>
      <c r="D109" s="6"/>
      <c r="E109" s="18"/>
      <c r="F109" s="18"/>
      <c r="G109" s="18"/>
    </row>
    <row r="110" spans="1:7" ht="15.75" x14ac:dyDescent="0.25">
      <c r="A110" s="7" t="s">
        <v>22</v>
      </c>
    </row>
    <row r="111" spans="1:7" ht="15.75" x14ac:dyDescent="0.25">
      <c r="A111" s="7"/>
    </row>
    <row r="112" spans="1:7" ht="38.25" x14ac:dyDescent="0.25">
      <c r="A112" s="5" t="s">
        <v>7</v>
      </c>
      <c r="B112" s="1" t="s">
        <v>28</v>
      </c>
      <c r="C112" s="1" t="s">
        <v>8</v>
      </c>
      <c r="D112" s="1" t="s">
        <v>9</v>
      </c>
      <c r="E112" s="31" t="s">
        <v>64</v>
      </c>
      <c r="F112" s="16" t="s">
        <v>10</v>
      </c>
      <c r="G112" s="16" t="s">
        <v>27</v>
      </c>
    </row>
    <row r="113" spans="1:7" x14ac:dyDescent="0.25">
      <c r="A113" s="27" t="s">
        <v>11</v>
      </c>
      <c r="B113" s="28"/>
      <c r="C113" s="28"/>
      <c r="D113" s="28"/>
      <c r="E113" s="28"/>
      <c r="F113" s="28"/>
      <c r="G113" s="29"/>
    </row>
    <row r="114" spans="1:7" ht="15" customHeight="1" x14ac:dyDescent="0.25">
      <c r="A114" s="14" t="s">
        <v>31</v>
      </c>
      <c r="B114" s="2">
        <v>400</v>
      </c>
      <c r="C114" s="2" t="s">
        <v>12</v>
      </c>
      <c r="D114" s="2"/>
      <c r="E114" s="17">
        <f>ROUND(B114*D114,2)</f>
        <v>0</v>
      </c>
      <c r="F114" s="17">
        <f>ROUND(E114*0.23,2)</f>
        <v>0</v>
      </c>
      <c r="G114" s="17">
        <f>ROUND(E114+F114,2)</f>
        <v>0</v>
      </c>
    </row>
    <row r="115" spans="1:7" ht="15" customHeight="1" x14ac:dyDescent="0.25">
      <c r="A115" s="14" t="s">
        <v>32</v>
      </c>
      <c r="B115" s="2">
        <v>200</v>
      </c>
      <c r="C115" s="2" t="s">
        <v>12</v>
      </c>
      <c r="D115" s="2"/>
      <c r="E115" s="17">
        <f>ROUND(B115*D115,2)</f>
        <v>0</v>
      </c>
      <c r="F115" s="17">
        <f>ROUND(E115*0.23,2)</f>
        <v>0</v>
      </c>
      <c r="G115" s="17">
        <f>ROUND(E115+F115,2)</f>
        <v>0</v>
      </c>
    </row>
    <row r="116" spans="1:7" ht="15" customHeight="1" x14ac:dyDescent="0.25">
      <c r="A116" s="14" t="s">
        <v>33</v>
      </c>
      <c r="B116" s="2">
        <v>24</v>
      </c>
      <c r="C116" s="2" t="s">
        <v>13</v>
      </c>
      <c r="D116" s="2"/>
      <c r="E116" s="17">
        <f>ROUND(B116*D116,2)</f>
        <v>0</v>
      </c>
      <c r="F116" s="17">
        <f>ROUND(E116*0.23,2)</f>
        <v>0</v>
      </c>
      <c r="G116" s="17">
        <f>ROUND(E116+F116,2)</f>
        <v>0</v>
      </c>
    </row>
    <row r="117" spans="1:7" ht="15.75" customHeight="1" x14ac:dyDescent="0.25">
      <c r="A117" s="24" t="s">
        <v>14</v>
      </c>
      <c r="B117" s="25"/>
      <c r="C117" s="25"/>
      <c r="D117" s="26"/>
      <c r="E117" s="21">
        <f>ROUND(SUM(E114:E116),2)</f>
        <v>0</v>
      </c>
      <c r="F117" s="21">
        <f t="shared" ref="F117" si="38">ROUND(SUM(F114:F116),2)</f>
        <v>0</v>
      </c>
      <c r="G117" s="21">
        <f t="shared" ref="G117" si="39">ROUND(SUM(G114:G116),2)</f>
        <v>0</v>
      </c>
    </row>
    <row r="118" spans="1:7" ht="15" customHeight="1" x14ac:dyDescent="0.25">
      <c r="A118" s="27" t="s">
        <v>15</v>
      </c>
      <c r="B118" s="28"/>
      <c r="C118" s="28"/>
      <c r="D118" s="28"/>
      <c r="E118" s="28"/>
      <c r="F118" s="28"/>
      <c r="G118" s="29"/>
    </row>
    <row r="119" spans="1:7" ht="15" customHeight="1" x14ac:dyDescent="0.25">
      <c r="A119" s="33" t="s">
        <v>62</v>
      </c>
      <c r="B119" s="2" t="s">
        <v>57</v>
      </c>
      <c r="C119" s="2" t="s">
        <v>52</v>
      </c>
      <c r="D119" s="2"/>
      <c r="E119" s="17">
        <f>ROUND(D119*13*24,2)</f>
        <v>0</v>
      </c>
      <c r="F119" s="17">
        <f t="shared" ref="F119:F125" si="40">ROUND(E119*0.23,2)</f>
        <v>0</v>
      </c>
      <c r="G119" s="17">
        <f t="shared" ref="G119:G125" si="41">ROUND(E119+F119,2)</f>
        <v>0</v>
      </c>
    </row>
    <row r="120" spans="1:7" ht="15.75" x14ac:dyDescent="0.25">
      <c r="A120" s="33" t="s">
        <v>63</v>
      </c>
      <c r="B120" s="2" t="s">
        <v>57</v>
      </c>
      <c r="C120" s="2" t="s">
        <v>52</v>
      </c>
      <c r="D120" s="2"/>
      <c r="E120" s="17">
        <f>ROUND(D120*13*24,2)</f>
        <v>0</v>
      </c>
      <c r="F120" s="17">
        <f t="shared" si="40"/>
        <v>0</v>
      </c>
      <c r="G120" s="17">
        <f t="shared" si="41"/>
        <v>0</v>
      </c>
    </row>
    <row r="121" spans="1:7" ht="15.75" x14ac:dyDescent="0.25">
      <c r="A121" s="14" t="s">
        <v>39</v>
      </c>
      <c r="B121" s="2">
        <v>600</v>
      </c>
      <c r="C121" s="2" t="s">
        <v>12</v>
      </c>
      <c r="D121" s="2"/>
      <c r="E121" s="17">
        <f>ROUND(D121*B121,2)</f>
        <v>0</v>
      </c>
      <c r="F121" s="17">
        <f t="shared" si="40"/>
        <v>0</v>
      </c>
      <c r="G121" s="17">
        <f t="shared" si="41"/>
        <v>0</v>
      </c>
    </row>
    <row r="122" spans="1:7" ht="15.75" x14ac:dyDescent="0.25">
      <c r="A122" s="14" t="s">
        <v>40</v>
      </c>
      <c r="B122" s="2">
        <v>400</v>
      </c>
      <c r="C122" s="2" t="s">
        <v>12</v>
      </c>
      <c r="D122" s="2"/>
      <c r="E122" s="17">
        <f>ROUND(D122*B122,2)</f>
        <v>0</v>
      </c>
      <c r="F122" s="17">
        <f t="shared" si="40"/>
        <v>0</v>
      </c>
      <c r="G122" s="17">
        <f t="shared" si="41"/>
        <v>0</v>
      </c>
    </row>
    <row r="123" spans="1:7" ht="15.75" x14ac:dyDescent="0.25">
      <c r="A123" s="14" t="s">
        <v>41</v>
      </c>
      <c r="B123" s="2">
        <v>200</v>
      </c>
      <c r="C123" s="2" t="s">
        <v>12</v>
      </c>
      <c r="D123" s="2"/>
      <c r="E123" s="17">
        <f>ROUND(D123*B123,2)</f>
        <v>0</v>
      </c>
      <c r="F123" s="17">
        <f t="shared" si="40"/>
        <v>0</v>
      </c>
      <c r="G123" s="17">
        <f t="shared" si="41"/>
        <v>0</v>
      </c>
    </row>
    <row r="124" spans="1:7" ht="15.75" x14ac:dyDescent="0.25">
      <c r="A124" s="14" t="s">
        <v>42</v>
      </c>
      <c r="B124" s="2">
        <v>24</v>
      </c>
      <c r="C124" s="2" t="s">
        <v>13</v>
      </c>
      <c r="D124" s="2"/>
      <c r="E124" s="17">
        <f>ROUND(B124*D124*1,2)</f>
        <v>0</v>
      </c>
      <c r="F124" s="17">
        <f t="shared" si="40"/>
        <v>0</v>
      </c>
      <c r="G124" s="17">
        <f t="shared" si="41"/>
        <v>0</v>
      </c>
    </row>
    <row r="125" spans="1:7" ht="15.75" x14ac:dyDescent="0.25">
      <c r="A125" s="14" t="s">
        <v>29</v>
      </c>
      <c r="B125" s="22">
        <v>0.6</v>
      </c>
      <c r="C125" s="2" t="s">
        <v>30</v>
      </c>
      <c r="D125" s="2"/>
      <c r="E125" s="17">
        <f>ROUND(B125*D125,2)</f>
        <v>0</v>
      </c>
      <c r="F125" s="17">
        <f t="shared" si="40"/>
        <v>0</v>
      </c>
      <c r="G125" s="17">
        <f t="shared" si="41"/>
        <v>0</v>
      </c>
    </row>
    <row r="126" spans="1:7" ht="15.75" x14ac:dyDescent="0.25">
      <c r="A126" s="24" t="s">
        <v>16</v>
      </c>
      <c r="B126" s="25"/>
      <c r="C126" s="25"/>
      <c r="D126" s="26"/>
      <c r="E126" s="21">
        <f>ROUND(SUM(E120:E125),2)</f>
        <v>0</v>
      </c>
      <c r="F126" s="21">
        <f t="shared" ref="F126" si="42">ROUND(SUM(F120:F125),2)</f>
        <v>0</v>
      </c>
      <c r="G126" s="21">
        <f t="shared" ref="G126" si="43">ROUND(SUM(G120:G125),2)</f>
        <v>0</v>
      </c>
    </row>
    <row r="127" spans="1:7" ht="15" customHeight="1" x14ac:dyDescent="0.25">
      <c r="A127" s="24" t="s">
        <v>17</v>
      </c>
      <c r="B127" s="25"/>
      <c r="C127" s="25"/>
      <c r="D127" s="26"/>
      <c r="E127" s="21">
        <f>ROUND(E118+E126,2)</f>
        <v>0</v>
      </c>
      <c r="F127" s="21">
        <f t="shared" ref="F127" si="44">ROUND(F118+F126,2)</f>
        <v>0</v>
      </c>
      <c r="G127" s="21">
        <f t="shared" ref="G127" si="45">ROUND(G118+G126,2)</f>
        <v>0</v>
      </c>
    </row>
    <row r="128" spans="1:7" ht="15.75" x14ac:dyDescent="0.25">
      <c r="A128" s="7"/>
    </row>
    <row r="129" spans="1:7" ht="15.75" x14ac:dyDescent="0.25">
      <c r="A129" s="7" t="s">
        <v>23</v>
      </c>
    </row>
    <row r="130" spans="1:7" ht="15.75" x14ac:dyDescent="0.25">
      <c r="A130" s="7"/>
    </row>
    <row r="131" spans="1:7" ht="15.75" x14ac:dyDescent="0.25">
      <c r="A131" s="7"/>
    </row>
    <row r="132" spans="1:7" ht="38.25" x14ac:dyDescent="0.25">
      <c r="A132" s="5" t="s">
        <v>7</v>
      </c>
      <c r="B132" s="1" t="s">
        <v>28</v>
      </c>
      <c r="C132" s="1" t="s">
        <v>8</v>
      </c>
      <c r="D132" s="1" t="s">
        <v>9</v>
      </c>
      <c r="E132" s="31" t="s">
        <v>64</v>
      </c>
      <c r="F132" s="16" t="s">
        <v>10</v>
      </c>
      <c r="G132" s="16" t="s">
        <v>27</v>
      </c>
    </row>
    <row r="133" spans="1:7" x14ac:dyDescent="0.25">
      <c r="A133" s="27" t="s">
        <v>11</v>
      </c>
      <c r="B133" s="28"/>
      <c r="C133" s="28"/>
      <c r="D133" s="28"/>
      <c r="E133" s="28"/>
      <c r="F133" s="28"/>
      <c r="G133" s="29"/>
    </row>
    <row r="134" spans="1:7" ht="15" customHeight="1" x14ac:dyDescent="0.25">
      <c r="A134" s="14" t="s">
        <v>31</v>
      </c>
      <c r="B134" s="2">
        <v>10</v>
      </c>
      <c r="C134" s="2" t="s">
        <v>12</v>
      </c>
      <c r="D134" s="2"/>
      <c r="E134" s="17">
        <f>ROUND(B134*D134,2)</f>
        <v>0</v>
      </c>
      <c r="F134" s="17">
        <f>ROUND(E134*0.23,2)</f>
        <v>0</v>
      </c>
      <c r="G134" s="17">
        <f>ROUND(E134+F134,2)</f>
        <v>0</v>
      </c>
    </row>
    <row r="135" spans="1:7" ht="15" customHeight="1" x14ac:dyDescent="0.25">
      <c r="A135" s="14" t="s">
        <v>32</v>
      </c>
      <c r="B135" s="2">
        <v>10</v>
      </c>
      <c r="C135" s="2" t="s">
        <v>12</v>
      </c>
      <c r="D135" s="2"/>
      <c r="E135" s="17">
        <f>ROUND(B135*D135,2)</f>
        <v>0</v>
      </c>
      <c r="F135" s="17">
        <f>ROUND(E135*0.23,2)</f>
        <v>0</v>
      </c>
      <c r="G135" s="17">
        <f>ROUND(E135+F135,2)</f>
        <v>0</v>
      </c>
    </row>
    <row r="136" spans="1:7" ht="15" customHeight="1" x14ac:dyDescent="0.25">
      <c r="A136" s="14" t="s">
        <v>33</v>
      </c>
      <c r="B136" s="2">
        <v>24</v>
      </c>
      <c r="C136" s="2" t="s">
        <v>13</v>
      </c>
      <c r="D136" s="2"/>
      <c r="E136" s="17">
        <f>ROUND(B136*D136,2)</f>
        <v>0</v>
      </c>
      <c r="F136" s="17">
        <f>ROUND(E136*0.23,2)</f>
        <v>0</v>
      </c>
      <c r="G136" s="17">
        <f>ROUND(E136+F136,2)</f>
        <v>0</v>
      </c>
    </row>
    <row r="137" spans="1:7" ht="15.75" customHeight="1" x14ac:dyDescent="0.25">
      <c r="A137" s="24" t="s">
        <v>14</v>
      </c>
      <c r="B137" s="25"/>
      <c r="C137" s="25"/>
      <c r="D137" s="26"/>
      <c r="E137" s="21">
        <f>ROUND(SUM(E134:E136),2)</f>
        <v>0</v>
      </c>
      <c r="F137" s="21">
        <f t="shared" ref="F137" si="46">ROUND(SUM(F134:F136),2)</f>
        <v>0</v>
      </c>
      <c r="G137" s="21">
        <f t="shared" ref="G137" si="47">ROUND(SUM(G134:G136),2)</f>
        <v>0</v>
      </c>
    </row>
    <row r="138" spans="1:7" ht="15" customHeight="1" x14ac:dyDescent="0.25">
      <c r="A138" s="27" t="s">
        <v>15</v>
      </c>
      <c r="B138" s="28"/>
      <c r="C138" s="28"/>
      <c r="D138" s="28"/>
      <c r="E138" s="28"/>
      <c r="F138" s="28"/>
      <c r="G138" s="29"/>
    </row>
    <row r="139" spans="1:7" ht="15" customHeight="1" x14ac:dyDescent="0.25">
      <c r="A139" s="33" t="s">
        <v>62</v>
      </c>
      <c r="B139" s="2" t="s">
        <v>57</v>
      </c>
      <c r="C139" s="2" t="s">
        <v>52</v>
      </c>
      <c r="D139" s="2"/>
      <c r="E139" s="17">
        <f>ROUND(D139*13*24,2)</f>
        <v>0</v>
      </c>
      <c r="F139" s="17">
        <f t="shared" ref="F139:F145" si="48">ROUND(E139*0.23,2)</f>
        <v>0</v>
      </c>
      <c r="G139" s="17">
        <f t="shared" ref="G139:G145" si="49">ROUND(E139+F139,2)</f>
        <v>0</v>
      </c>
    </row>
    <row r="140" spans="1:7" ht="15.75" x14ac:dyDescent="0.25">
      <c r="A140" s="33" t="s">
        <v>63</v>
      </c>
      <c r="B140" s="2" t="s">
        <v>57</v>
      </c>
      <c r="C140" s="2" t="s">
        <v>52</v>
      </c>
      <c r="D140" s="2"/>
      <c r="E140" s="17">
        <f>ROUND(D140*13*24,2)</f>
        <v>0</v>
      </c>
      <c r="F140" s="17">
        <f t="shared" si="48"/>
        <v>0</v>
      </c>
      <c r="G140" s="17">
        <f t="shared" si="49"/>
        <v>0</v>
      </c>
    </row>
    <row r="141" spans="1:7" ht="15.75" x14ac:dyDescent="0.25">
      <c r="A141" s="14" t="s">
        <v>39</v>
      </c>
      <c r="B141" s="2">
        <v>10</v>
      </c>
      <c r="C141" s="2" t="s">
        <v>12</v>
      </c>
      <c r="D141" s="2"/>
      <c r="E141" s="17">
        <f>ROUND(D141*B141,2)</f>
        <v>0</v>
      </c>
      <c r="F141" s="17">
        <f t="shared" si="48"/>
        <v>0</v>
      </c>
      <c r="G141" s="17">
        <f t="shared" si="49"/>
        <v>0</v>
      </c>
    </row>
    <row r="142" spans="1:7" ht="15.75" x14ac:dyDescent="0.25">
      <c r="A142" s="14" t="s">
        <v>40</v>
      </c>
      <c r="B142" s="2">
        <v>10</v>
      </c>
      <c r="C142" s="2" t="s">
        <v>12</v>
      </c>
      <c r="D142" s="2"/>
      <c r="E142" s="17">
        <f>ROUND(D142*B142,2)</f>
        <v>0</v>
      </c>
      <c r="F142" s="17">
        <f t="shared" si="48"/>
        <v>0</v>
      </c>
      <c r="G142" s="17">
        <f t="shared" si="49"/>
        <v>0</v>
      </c>
    </row>
    <row r="143" spans="1:7" ht="15.75" x14ac:dyDescent="0.25">
      <c r="A143" s="14" t="s">
        <v>41</v>
      </c>
      <c r="B143" s="2">
        <v>10</v>
      </c>
      <c r="C143" s="2" t="s">
        <v>12</v>
      </c>
      <c r="D143" s="2"/>
      <c r="E143" s="17">
        <f>ROUND(D143*B143,2)</f>
        <v>0</v>
      </c>
      <c r="F143" s="17">
        <f t="shared" si="48"/>
        <v>0</v>
      </c>
      <c r="G143" s="17">
        <f t="shared" si="49"/>
        <v>0</v>
      </c>
    </row>
    <row r="144" spans="1:7" ht="15.75" x14ac:dyDescent="0.25">
      <c r="A144" s="14" t="s">
        <v>42</v>
      </c>
      <c r="B144" s="2">
        <v>24</v>
      </c>
      <c r="C144" s="2" t="s">
        <v>13</v>
      </c>
      <c r="D144" s="2"/>
      <c r="E144" s="17">
        <f>ROUND(B144*D144*1,2)</f>
        <v>0</v>
      </c>
      <c r="F144" s="17">
        <f t="shared" si="48"/>
        <v>0</v>
      </c>
      <c r="G144" s="17">
        <f t="shared" si="49"/>
        <v>0</v>
      </c>
    </row>
    <row r="145" spans="1:7" ht="15.75" x14ac:dyDescent="0.25">
      <c r="A145" s="14" t="s">
        <v>29</v>
      </c>
      <c r="B145" s="22">
        <v>0.02</v>
      </c>
      <c r="C145" s="2" t="s">
        <v>30</v>
      </c>
      <c r="D145" s="2"/>
      <c r="E145" s="17">
        <f>ROUND(B145*D145,2)</f>
        <v>0</v>
      </c>
      <c r="F145" s="17">
        <f t="shared" si="48"/>
        <v>0</v>
      </c>
      <c r="G145" s="17">
        <f t="shared" si="49"/>
        <v>0</v>
      </c>
    </row>
    <row r="146" spans="1:7" ht="15.75" x14ac:dyDescent="0.25">
      <c r="A146" s="24" t="s">
        <v>16</v>
      </c>
      <c r="B146" s="25"/>
      <c r="C146" s="25"/>
      <c r="D146" s="26"/>
      <c r="E146" s="21">
        <f>ROUND(SUM(E140:E145),2)</f>
        <v>0</v>
      </c>
      <c r="F146" s="21">
        <f t="shared" ref="F146" si="50">ROUND(SUM(F140:F145),2)</f>
        <v>0</v>
      </c>
      <c r="G146" s="21">
        <f t="shared" ref="G146" si="51">ROUND(SUM(G140:G145),2)</f>
        <v>0</v>
      </c>
    </row>
    <row r="147" spans="1:7" ht="15" customHeight="1" x14ac:dyDescent="0.25">
      <c r="A147" s="24" t="s">
        <v>17</v>
      </c>
      <c r="B147" s="25"/>
      <c r="C147" s="25"/>
      <c r="D147" s="26"/>
      <c r="E147" s="21">
        <f>ROUND(E138+E146,2)</f>
        <v>0</v>
      </c>
      <c r="F147" s="21">
        <f t="shared" ref="F147" si="52">ROUND(F138+F146,2)</f>
        <v>0</v>
      </c>
      <c r="G147" s="21">
        <f t="shared" ref="G147" si="53">ROUND(G138+G146,2)</f>
        <v>0</v>
      </c>
    </row>
    <row r="148" spans="1:7" x14ac:dyDescent="0.25">
      <c r="A148" s="8"/>
      <c r="B148" s="6"/>
      <c r="C148" s="6"/>
      <c r="D148" s="6"/>
      <c r="E148" s="18"/>
      <c r="F148" s="18"/>
      <c r="G148" s="18"/>
    </row>
    <row r="149" spans="1:7" ht="15.75" x14ac:dyDescent="0.25">
      <c r="A149" s="7" t="s">
        <v>24</v>
      </c>
    </row>
    <row r="150" spans="1:7" ht="15.75" x14ac:dyDescent="0.25">
      <c r="A150" s="7"/>
    </row>
    <row r="151" spans="1:7" ht="38.25" x14ac:dyDescent="0.25">
      <c r="A151" s="5" t="s">
        <v>7</v>
      </c>
      <c r="B151" s="1" t="s">
        <v>28</v>
      </c>
      <c r="C151" s="1" t="s">
        <v>8</v>
      </c>
      <c r="D151" s="1" t="s">
        <v>9</v>
      </c>
      <c r="E151" s="31" t="s">
        <v>64</v>
      </c>
      <c r="F151" s="16" t="s">
        <v>10</v>
      </c>
      <c r="G151" s="16" t="s">
        <v>27</v>
      </c>
    </row>
    <row r="152" spans="1:7" x14ac:dyDescent="0.25">
      <c r="A152" s="27" t="s">
        <v>11</v>
      </c>
      <c r="B152" s="28"/>
      <c r="C152" s="28"/>
      <c r="D152" s="28"/>
      <c r="E152" s="28"/>
      <c r="F152" s="28"/>
      <c r="G152" s="29"/>
    </row>
    <row r="153" spans="1:7" ht="15" customHeight="1" x14ac:dyDescent="0.25">
      <c r="A153" s="14" t="s">
        <v>34</v>
      </c>
      <c r="B153" s="2">
        <v>10</v>
      </c>
      <c r="C153" s="2" t="s">
        <v>12</v>
      </c>
      <c r="D153" s="2"/>
      <c r="E153" s="17">
        <f>ROUND(B153*D153,2)</f>
        <v>0</v>
      </c>
      <c r="F153" s="17">
        <f>ROUND(E153*0.23,2)</f>
        <v>0</v>
      </c>
      <c r="G153" s="17">
        <f>ROUND(E153+F153,2)</f>
        <v>0</v>
      </c>
    </row>
    <row r="154" spans="1:7" ht="15" customHeight="1" x14ac:dyDescent="0.25">
      <c r="A154" s="14" t="s">
        <v>35</v>
      </c>
      <c r="B154" s="2">
        <v>24</v>
      </c>
      <c r="C154" s="2" t="s">
        <v>13</v>
      </c>
      <c r="D154" s="2"/>
      <c r="E154" s="17">
        <f>ROUND(B154*D154,2)</f>
        <v>0</v>
      </c>
      <c r="F154" s="17">
        <f>ROUND(E154*0.23,2)</f>
        <v>0</v>
      </c>
      <c r="G154" s="17">
        <f>ROUND(E154+F154,2)</f>
        <v>0</v>
      </c>
    </row>
    <row r="155" spans="1:7" ht="15.75" customHeight="1" x14ac:dyDescent="0.25">
      <c r="A155" s="24" t="s">
        <v>14</v>
      </c>
      <c r="B155" s="25"/>
      <c r="C155" s="25"/>
      <c r="D155" s="26"/>
      <c r="E155" s="21">
        <f>ROUND(SUM(E153:E154),2)</f>
        <v>0</v>
      </c>
      <c r="F155" s="21">
        <f t="shared" ref="F155" si="54">ROUND(SUM(F153:F154),2)</f>
        <v>0</v>
      </c>
      <c r="G155" s="21">
        <f t="shared" ref="G155" si="55">ROUND(SUM(G153:G154),2)</f>
        <v>0</v>
      </c>
    </row>
    <row r="156" spans="1:7" ht="15" customHeight="1" x14ac:dyDescent="0.25">
      <c r="A156" s="27" t="s">
        <v>15</v>
      </c>
      <c r="B156" s="28"/>
      <c r="C156" s="28"/>
      <c r="D156" s="28"/>
      <c r="E156" s="28"/>
      <c r="F156" s="28"/>
      <c r="G156" s="29"/>
    </row>
    <row r="157" spans="1:7" ht="15" customHeight="1" x14ac:dyDescent="0.25">
      <c r="A157" s="33" t="s">
        <v>62</v>
      </c>
      <c r="B157" s="2" t="s">
        <v>58</v>
      </c>
      <c r="C157" s="2" t="s">
        <v>52</v>
      </c>
      <c r="D157" s="2"/>
      <c r="E157" s="17">
        <f>ROUND(D157*23*24,2)</f>
        <v>0</v>
      </c>
      <c r="F157" s="17">
        <f t="shared" ref="F157:F162" si="56">ROUND(E157*0.23,2)</f>
        <v>0</v>
      </c>
      <c r="G157" s="17">
        <f t="shared" ref="G157:G162" si="57">ROUND(E157+F157,2)</f>
        <v>0</v>
      </c>
    </row>
    <row r="158" spans="1:7" ht="15.75" x14ac:dyDescent="0.25">
      <c r="A158" s="33" t="s">
        <v>63</v>
      </c>
      <c r="B158" s="2" t="s">
        <v>58</v>
      </c>
      <c r="C158" s="2" t="s">
        <v>52</v>
      </c>
      <c r="D158" s="2"/>
      <c r="E158" s="17">
        <f>ROUND(D158*23*24,2)</f>
        <v>0</v>
      </c>
      <c r="F158" s="17">
        <f t="shared" si="56"/>
        <v>0</v>
      </c>
      <c r="G158" s="17">
        <f t="shared" si="57"/>
        <v>0</v>
      </c>
    </row>
    <row r="159" spans="1:7" ht="15.75" x14ac:dyDescent="0.25">
      <c r="A159" s="14" t="s">
        <v>45</v>
      </c>
      <c r="B159" s="2">
        <v>10</v>
      </c>
      <c r="C159" s="2" t="s">
        <v>12</v>
      </c>
      <c r="D159" s="2"/>
      <c r="E159" s="17">
        <f>ROUND(B159*D159,2)</f>
        <v>0</v>
      </c>
      <c r="F159" s="17">
        <f t="shared" si="56"/>
        <v>0</v>
      </c>
      <c r="G159" s="17">
        <f t="shared" si="57"/>
        <v>0</v>
      </c>
    </row>
    <row r="160" spans="1:7" ht="15.75" x14ac:dyDescent="0.25">
      <c r="A160" s="14" t="s">
        <v>46</v>
      </c>
      <c r="B160" s="2">
        <v>10</v>
      </c>
      <c r="C160" s="2" t="s">
        <v>12</v>
      </c>
      <c r="D160" s="2"/>
      <c r="E160" s="17">
        <f>ROUND(B160*D160,2)</f>
        <v>0</v>
      </c>
      <c r="F160" s="17">
        <f t="shared" si="56"/>
        <v>0</v>
      </c>
      <c r="G160" s="17">
        <f t="shared" si="57"/>
        <v>0</v>
      </c>
    </row>
    <row r="161" spans="1:7" ht="15.75" x14ac:dyDescent="0.25">
      <c r="A161" s="14" t="s">
        <v>47</v>
      </c>
      <c r="B161" s="2">
        <v>24</v>
      </c>
      <c r="C161" s="2" t="s">
        <v>13</v>
      </c>
      <c r="D161" s="2"/>
      <c r="E161" s="17">
        <f>ROUND(B161*D161*1,2)</f>
        <v>0</v>
      </c>
      <c r="F161" s="17">
        <f t="shared" si="56"/>
        <v>0</v>
      </c>
      <c r="G161" s="17">
        <f t="shared" si="57"/>
        <v>0</v>
      </c>
    </row>
    <row r="162" spans="1:7" ht="15.75" x14ac:dyDescent="0.25">
      <c r="A162" s="14" t="s">
        <v>48</v>
      </c>
      <c r="B162" s="22">
        <v>0.01</v>
      </c>
      <c r="C162" s="2" t="s">
        <v>30</v>
      </c>
      <c r="D162" s="2"/>
      <c r="E162" s="17">
        <f>ROUND(B162*D162,2)</f>
        <v>0</v>
      </c>
      <c r="F162" s="17">
        <f t="shared" si="56"/>
        <v>0</v>
      </c>
      <c r="G162" s="17">
        <f t="shared" si="57"/>
        <v>0</v>
      </c>
    </row>
    <row r="163" spans="1:7" ht="15.75" x14ac:dyDescent="0.25">
      <c r="A163" s="24" t="s">
        <v>16</v>
      </c>
      <c r="B163" s="25"/>
      <c r="C163" s="25"/>
      <c r="D163" s="26"/>
      <c r="E163" s="21">
        <f>ROUND(SUM(E157:E162),2)</f>
        <v>0</v>
      </c>
      <c r="F163" s="21">
        <f t="shared" ref="F163" si="58">ROUND(SUM(F157:F162),2)</f>
        <v>0</v>
      </c>
      <c r="G163" s="21">
        <f t="shared" ref="G163" si="59">ROUND(SUM(G157:G162),2)</f>
        <v>0</v>
      </c>
    </row>
    <row r="164" spans="1:7" ht="15" customHeight="1" x14ac:dyDescent="0.25">
      <c r="A164" s="24" t="s">
        <v>17</v>
      </c>
      <c r="B164" s="25"/>
      <c r="C164" s="25"/>
      <c r="D164" s="26"/>
      <c r="E164" s="21">
        <f>ROUND(E155+E163,2)</f>
        <v>0</v>
      </c>
      <c r="F164" s="21">
        <f t="shared" ref="F164" si="60">ROUND(F155+F163,2)</f>
        <v>0</v>
      </c>
      <c r="G164" s="21">
        <f t="shared" ref="G164" si="61">ROUND(G155+G163,2)</f>
        <v>0</v>
      </c>
    </row>
    <row r="165" spans="1:7" ht="15.75" x14ac:dyDescent="0.25">
      <c r="A165" s="7"/>
    </row>
    <row r="166" spans="1:7" x14ac:dyDescent="0.25">
      <c r="A166" s="8" t="s">
        <v>25</v>
      </c>
    </row>
    <row r="167" spans="1:7" ht="15.75" x14ac:dyDescent="0.25">
      <c r="A167" s="7"/>
    </row>
    <row r="168" spans="1:7" ht="15.75" x14ac:dyDescent="0.25">
      <c r="A168" s="7"/>
    </row>
    <row r="169" spans="1:7" ht="15.75" x14ac:dyDescent="0.25">
      <c r="A169" s="7"/>
    </row>
    <row r="170" spans="1:7" ht="15.75" x14ac:dyDescent="0.25">
      <c r="A170" s="7"/>
    </row>
    <row r="171" spans="1:7" ht="15.75" x14ac:dyDescent="0.25">
      <c r="A171" s="7"/>
      <c r="B171" s="23"/>
    </row>
    <row r="172" spans="1:7" ht="15.75" x14ac:dyDescent="0.25">
      <c r="A172" s="7"/>
    </row>
    <row r="173" spans="1:7" ht="15.75" x14ac:dyDescent="0.25">
      <c r="A173" s="7" t="s">
        <v>26</v>
      </c>
    </row>
    <row r="174" spans="1:7" ht="15.75" x14ac:dyDescent="0.25">
      <c r="A174" s="7" t="s">
        <v>36</v>
      </c>
    </row>
    <row r="175" spans="1:7" x14ac:dyDescent="0.25">
      <c r="A175" s="8"/>
    </row>
  </sheetData>
  <mergeCells count="42">
    <mergeCell ref="A1:G1"/>
    <mergeCell ref="A2:G2"/>
    <mergeCell ref="A155:D155"/>
    <mergeCell ref="A156:G156"/>
    <mergeCell ref="A163:D163"/>
    <mergeCell ref="A43:G43"/>
    <mergeCell ref="A50:D50"/>
    <mergeCell ref="A51:D51"/>
    <mergeCell ref="A71:D71"/>
    <mergeCell ref="A72:D72"/>
    <mergeCell ref="A62:D62"/>
    <mergeCell ref="A63:G63"/>
    <mergeCell ref="A58:G58"/>
    <mergeCell ref="A19:G19"/>
    <mergeCell ref="A24:G24"/>
    <mergeCell ref="A23:D23"/>
    <mergeCell ref="A164:D164"/>
    <mergeCell ref="A146:D146"/>
    <mergeCell ref="A147:D147"/>
    <mergeCell ref="A82:G82"/>
    <mergeCell ref="A96:G96"/>
    <mergeCell ref="A113:G113"/>
    <mergeCell ref="A133:G133"/>
    <mergeCell ref="A152:G152"/>
    <mergeCell ref="A117:D117"/>
    <mergeCell ref="A118:G118"/>
    <mergeCell ref="A137:D137"/>
    <mergeCell ref="A138:G138"/>
    <mergeCell ref="A126:D126"/>
    <mergeCell ref="A32:D32"/>
    <mergeCell ref="A33:D33"/>
    <mergeCell ref="A42:D42"/>
    <mergeCell ref="A127:D127"/>
    <mergeCell ref="A107:D107"/>
    <mergeCell ref="A108:D108"/>
    <mergeCell ref="A100:G100"/>
    <mergeCell ref="A99:D99"/>
    <mergeCell ref="A90:D90"/>
    <mergeCell ref="A91:D91"/>
    <mergeCell ref="A81:D81"/>
    <mergeCell ref="A77:G77"/>
    <mergeCell ref="A39:G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TAURON Polska Energia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Polkowska Magda</dc:creator>
  <cp:lastModifiedBy>Joanna Sztando</cp:lastModifiedBy>
  <cp:lastPrinted>2018-12-12T09:53:46Z</cp:lastPrinted>
  <dcterms:created xsi:type="dcterms:W3CDTF">2016-11-24T10:12:48Z</dcterms:created>
  <dcterms:modified xsi:type="dcterms:W3CDTF">2018-12-17T10:30:40Z</dcterms:modified>
</cp:coreProperties>
</file>